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</sheets>
  <externalReferences>
    <externalReference r:id="rId6"/>
    <externalReference r:id="rId7"/>
  </externalReferences>
  <definedNames>
    <definedName name="AccCode">#REF!</definedName>
    <definedName name="AcrhVerFile">'Выгрузка'!$G$22</definedName>
    <definedName name="APSum10">'Баланс'!$M$110</definedName>
    <definedName name="APSum3">'Баланс'!$F$110</definedName>
    <definedName name="APSum4">'Баланс'!$G$110</definedName>
    <definedName name="APSum5">'Баланс'!$H$110</definedName>
    <definedName name="APSum6">'Баланс'!$I$110</definedName>
    <definedName name="APSum7">'Баланс'!$J$110</definedName>
    <definedName name="APSum8">'Баланс'!$K$110</definedName>
    <definedName name="APSum9">'Баланс'!$L$110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#REF!</definedName>
    <definedName name="BUH_FIRSTNAME">#REF!</definedName>
    <definedName name="BUH_LASTNAME">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#REF!</definedName>
    <definedName name="DIR_FIRSTNAME">#REF!</definedName>
    <definedName name="DIR_LASTNAME">#REF!</definedName>
    <definedName name="Email1_Xml">#REF!</definedName>
    <definedName name="Email2_Xml">#REF!</definedName>
    <definedName name="END">'Баланс'!$M$111</definedName>
    <definedName name="filePathGNU">#REF!</definedName>
    <definedName name="FolderPath">'Выгрузка'!$E$17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IDEN_FIN_TO">#REF!</definedName>
    <definedName name="IDEN_TO">#REF!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#REF!</definedName>
    <definedName name="OKПО2_Xml">#REF!</definedName>
    <definedName name="PATH_FOLDER">#REF!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2">'Справка'!#REF!</definedName>
    <definedName name="TAB_END2.1">'Справка'!$19:$19</definedName>
    <definedName name="TAB_END2.2">'Справка'!$41:$41</definedName>
    <definedName name="TAB_END2.3">'Справка'!$47:$47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'Справка'!$T$51</definedName>
    <definedName name="ВерсПрог">#REF!</definedName>
    <definedName name="ВерсФорм">#REF!</definedName>
    <definedName name="ВЕРХ">'Справка'!$1:$3</definedName>
    <definedName name="ГБК">'Баланс'!$M$14</definedName>
    <definedName name="ГБК_Xml">#REF!</definedName>
    <definedName name="ГОД">'Баланс'!$H$6</definedName>
    <definedName name="ГРУППА2">'[2]СТР2'!#REF!</definedName>
    <definedName name="Дата">'Баланс'!$F$6</definedName>
    <definedName name="ДатаДок">#REF!</definedName>
    <definedName name="ДатаОтч">'Баланс'!$M$6</definedName>
    <definedName name="ДатаОтчXml">#REF!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'Справка'!$22:$22</definedName>
    <definedName name="ДЕТ2.13">'Справка'!$23:$23</definedName>
    <definedName name="ДЕТ2.14">'Справка'!$24:$24</definedName>
    <definedName name="ДЕТ2.15">'Справка'!$25:$25</definedName>
    <definedName name="ДЕТ2.16">'Справка'!$26:$26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'Справка'!$44:$44</definedName>
    <definedName name="ДЕТ2.32">'Справка'!$45:$45</definedName>
    <definedName name="ДЕТ2.33">'Справка'!$46:$46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#REF!</definedName>
    <definedName name="ИНН">'Баланс'!$M$9</definedName>
    <definedName name="ИНН2">'Баланс'!$M$13</definedName>
    <definedName name="ИННЮЛ">#REF!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#REF!</definedName>
    <definedName name="КонецСПР">'Справка'!$X$49</definedName>
    <definedName name="КонецСТР1">'Баланс'!$M$107</definedName>
    <definedName name="КПП">#REF!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#REF!</definedName>
    <definedName name="НаимОрг_Xml">#REF!</definedName>
    <definedName name="НачалСПР">'Справка'!$A$4</definedName>
    <definedName name="НачалСТР1">'Баланс'!$C$17</definedName>
    <definedName name="НомКорр">#REF!</definedName>
    <definedName name="ОКВЭД">'Баланс'!$M$7</definedName>
    <definedName name="ОКЕИ_Xml">#REF!</definedName>
    <definedName name="ОКПО">'Баланс'!#REF!</definedName>
    <definedName name="ОКПО1">'Баланс'!$M$8</definedName>
    <definedName name="ОКПО2">'Баланс'!$M$12</definedName>
    <definedName name="ОКТМО">'Баланс'!$M$11</definedName>
    <definedName name="ОКТМО_Xml">#REF!</definedName>
    <definedName name="ОтчетГодXml">#REF!</definedName>
    <definedName name="Принадлежность">'Баланс'!#REF!</definedName>
    <definedName name="ПрПодп">#REF!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'Справка'!$F$51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'Справка'!$20:$20</definedName>
    <definedName name="СТРОКА2.3">'Справка'!$42:$42</definedName>
    <definedName name="Тлф1_Xml">#REF!</definedName>
    <definedName name="Тлф2_Xml">#REF!</definedName>
    <definedName name="УплПредИмя">#REF!</definedName>
    <definedName name="УплПредОтч">#REF!</definedName>
    <definedName name="УплПредФам">#REF!</definedName>
    <definedName name="Учредит_Xml">#REF!</definedName>
    <definedName name="УчредПолн_Xml">#REF!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'Справка'!$21:$21</definedName>
    <definedName name="ШАПКА2.3">'Справка'!$43:$43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<sst xmlns="http://schemas.openxmlformats.org/spreadsheetml/2006/main" count="544" uniqueCount="318">
  <si>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</si>
  <si>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</si>
  <si>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</si>
  <si>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</si>
  <si>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</si>
  <si>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</si>
  <si>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</si>
  <si>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</si>
  <si>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</si>
  <si>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</si>
  <si>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</si>
  <si>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</si>
  <si>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</si>
  <si>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</si>
  <si>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</si>
  <si>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</si>
  <si>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</si>
  <si>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</si>
  <si>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</si>
  <si>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</si>
  <si>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</si>
  <si>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</si>
  <si>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</si>
  <si>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</si>
  <si>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</si>
  <si>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</si>
  <si>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</si>
  <si>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</si>
  <si>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</si>
  <si>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</si>
  <si>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</si>
  <si>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</si>
  <si>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</si>
  <si>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</si>
  <si>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</si>
  <si>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</si>
  <si>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</si>
  <si>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</si>
  <si>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</si>
  <si>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</si>
  <si>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</si>
  <si>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</si>
  <si>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</si>
  <si>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</si>
  <si>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</si>
  <si>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</si>
  <si>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</si>
  <si>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</si>
  <si>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</si>
  <si>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</si>
  <si>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</si>
  <si>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</si>
  <si>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</si>
  <si>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</si>
  <si>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</si>
  <si>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</si>
  <si>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</si>
  <si>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</si>
  <si>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</si>
  <si>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</si>
  <si>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</si>
  <si>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</si>
  <si>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</si>
  <si>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</si>
  <si>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</si>
  <si>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</si>
  <si>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</si>
  <si>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</si>
  <si>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</si>
  <si>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</si>
  <si>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</si>
  <si>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</si>
  <si>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</si>
  <si>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</si>
  <si>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</si>
  <si>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Значение</t>
  </si>
  <si>
    <t>Параметры выгрузки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</si>
  <si>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</si>
  <si>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</si>
  <si>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</si>
  <si>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</si>
  <si>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</si>
  <si>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</si>
  <si>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</si>
  <si>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</si>
  <si>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</si>
  <si>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</si>
  <si>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</si>
  <si>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</si>
  <si>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</si>
  <si>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</si>
  <si>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</si>
  <si>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</si>
  <si>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</si>
  <si>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</si>
  <si>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</si>
  <si>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</si>
  <si>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</si>
  <si>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</si>
  <si>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</si>
  <si>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</si>
  <si>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 xml:space="preserve">  &lt;area nameLT ="НачалСПР" nameRB = "КонецСПР" exclCols = "3,4,5,6,7,8,11,13,14,17,18,20,21" TypeValue = "3" StartStr = "2"/&gt;</t>
  </si>
  <si>
    <t>Глава министерства, ведомства:</t>
  </si>
  <si>
    <t>(наименование, ОГРН, ИНН, КПП, местонахождение)</t>
  </si>
  <si>
    <t>(телефон, e-mail)</t>
  </si>
  <si>
    <t>Периодичность (3-месячная, 4-квартальная, 5-годовая)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</si>
  <si>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</si>
  <si>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</si>
  <si>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</si>
  <si>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</si>
  <si>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</si>
  <si>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</si>
  <si>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</si>
  <si>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</si>
  <si>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</si>
  <si>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(в ред. Приказа Минфина России от 30.11.2018 № 243н)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</si>
  <si>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</si>
  <si>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</si>
  <si>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</si>
  <si>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 xml:space="preserve">  &lt;area nameLT ="НачалСТР1" nameRB = "КонецСТР1" exclCols = "3" TypeValue = "1" StartStr = "2"/&gt;</t>
  </si>
  <si>
    <t xml:space="preserve">  &lt;area nameLT ="НачалСТР1" nameRB = "КонецСТР1" exclCols = "3" TypeValue = "2" StartStr = "2"/&gt;</t>
  </si>
  <si>
    <t>января</t>
  </si>
  <si>
    <t>01.01.2020</t>
  </si>
  <si>
    <t>-80.22.1</t>
  </si>
  <si>
    <t>003</t>
  </si>
  <si>
    <t>68701000</t>
  </si>
  <si>
    <t>ТОГБПОУ "Строительный колледж"</t>
  </si>
  <si>
    <t>6832007993</t>
  </si>
  <si>
    <t>I.  Нефинансовые активы</t>
  </si>
  <si>
    <t>Основные средства (балансовая стоимость, 010100000)*</t>
  </si>
  <si>
    <t>010</t>
  </si>
  <si>
    <t>1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</si>
  <si>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</si>
  <si>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</si>
  <si>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</si>
  <si>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</si>
  <si>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</si>
  <si>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</si>
  <si>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</si>
  <si>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</si>
  <si>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</si>
  <si>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</si>
  <si>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</si>
  <si>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</si>
  <si>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</si>
  <si>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</si>
  <si>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</si>
  <si>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</si>
  <si>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</si>
  <si>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</si>
  <si>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</si>
  <si>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</si>
  <si>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</si>
  <si>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</si>
  <si>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</si>
  <si>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</si>
  <si>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</si>
  <si>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</si>
  <si>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</si>
  <si>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</si>
  <si>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</si>
  <si>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</si>
  <si>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</si>
  <si>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</si>
  <si>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</si>
  <si>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</si>
  <si>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</si>
  <si>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</si>
  <si>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</si>
  <si>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</si>
  <si>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</si>
  <si>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</si>
  <si>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</si>
  <si>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</si>
  <si>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</si>
  <si>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</si>
  <si>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</si>
  <si>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</si>
  <si>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</si>
  <si>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</si>
  <si>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</si>
  <si>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</si>
  <si>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</si>
  <si>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</si>
  <si>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</si>
  <si>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</si>
  <si>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</si>
  <si>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</si>
  <si>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</si>
  <si>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</si>
  <si>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</si>
  <si>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</si>
  <si>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</si>
  <si>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</si>
  <si>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</si>
  <si>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</si>
  <si>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</si>
  <si>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</si>
  <si>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</si>
  <si>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</si>
  <si>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</si>
  <si>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</si>
  <si>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</si>
  <si>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</si>
  <si>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</si>
  <si>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</si>
  <si>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</si>
  <si>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</si>
  <si>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</si>
  <si>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</si>
  <si>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</si>
  <si>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</si>
  <si>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2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</si>
  <si>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</si>
  <si>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</si>
  <si>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</si>
  <si>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</si>
  <si>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</si>
  <si>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</si>
  <si>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</si>
  <si>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</si>
  <si>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</si>
  <si>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</si>
  <si>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</si>
  <si>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</si>
  <si>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</si>
  <si>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</si>
  <si>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</si>
  <si>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</si>
  <si>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</si>
  <si>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</si>
  <si>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</si>
  <si>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</si>
  <si>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</si>
  <si>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</si>
  <si>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</si>
  <si>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</si>
  <si>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</si>
  <si>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</si>
  <si>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</si>
  <si>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</si>
  <si>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</si>
  <si>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</si>
  <si>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</si>
  <si>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</si>
  <si>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</si>
  <si>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3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</si>
  <si>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</si>
  <si>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</si>
  <si>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</si>
  <si>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</si>
  <si>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</si>
  <si>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</si>
  <si>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</si>
  <si>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</si>
  <si>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</si>
  <si>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</si>
  <si>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</si>
  <si>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</si>
  <si>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</si>
  <si>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</si>
  <si>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</si>
  <si>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</si>
  <si>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</si>
  <si>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</si>
  <si>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</si>
  <si>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</si>
  <si>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</si>
  <si>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</si>
  <si>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</si>
  <si>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</si>
  <si>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</si>
  <si>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</si>
  <si>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</si>
  <si>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</si>
  <si>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</si>
  <si>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</si>
  <si>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</si>
  <si>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</si>
  <si>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</si>
  <si>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</si>
  <si>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</si>
  <si>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</si>
  <si>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</si>
  <si>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</si>
  <si>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</si>
  <si>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</si>
  <si>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</si>
  <si>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</si>
  <si>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</si>
  <si>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</si>
  <si>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</si>
  <si>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</si>
  <si>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</si>
  <si>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</si>
  <si>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</si>
  <si>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</si>
  <si>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</si>
  <si>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</si>
  <si>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</si>
  <si>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</si>
  <si>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</si>
  <si>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</si>
  <si>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Имущество, переданное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</si>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</sst>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* _-#,##0&quot;р.&quot;;* \-#,##0&quot;р.&quot;;* _-&quot;-&quot;&quot;р.&quot;;@"/>
    <numFmt numFmtId="176" formatCode="* #,##0;* \-#,##0;* &quot;-&quot;;@"/>
    <numFmt numFmtId="177" formatCode="* _-#,##0.00&quot;р.&quot;;* \-#,##0.00&quot;р.&quot;;* _-&quot;-&quot;??&quot;р.&quot;;@"/>
    <numFmt numFmtId="178" formatCode="* #,##0.00;* \-#,##0.00;* &quot;-&quot;??;@"/>
    <numFmt numFmtId="179" formatCode="\$#,##0_);\(\$#,##0\)"/>
    <numFmt numFmtId="180" formatCode="\$#,##0_);[Red]\(\$#,##0\)"/>
    <numFmt numFmtId="181" formatCode="\$#,##0.00_);\(\$#,##0.00\)"/>
    <numFmt numFmtId="182" formatCode="\$#,##0.00_);[Red]\(\$#,##0.00\)"/>
    <numFmt numFmtId="183" formatCode="000000"/>
    <numFmt numFmtId="184" formatCode="0.00;[Red]0.00"/>
    <numFmt numFmtId="185" formatCode="#,##0&quot;р.&quot;"/>
    <numFmt numFmtId="186" formatCode="#,##0.00&quot;р.&quot;"/>
    <numFmt numFmtId="187" formatCode="d\ mmm\ yy"/>
    <numFmt numFmtId="188" formatCode="dd\ mmm\ yy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#"/>
    <numFmt numFmtId="198" formatCode="0;\-0;&quot;-                  &quot;"/>
    <numFmt numFmtId="199" formatCode="\-#,###"/>
    <numFmt numFmtId="200" formatCode="#,###.##;\ \-"/>
    <numFmt numFmtId="201" formatCode="#,###.##;\ \-\ #,###.##;\ \-"/>
    <numFmt numFmtId="202" formatCode="#,###.00;\ \-\ #,###.00;\ \-"/>
    <numFmt numFmtId="203" formatCode="#,##0.00;\ \-\ #,##0.00;\ \-"/>
    <numFmt numFmtId="204" formatCode="#,##0.00;\ \-\ #,##0.00;"/>
    <numFmt numFmtId="205" formatCode="#"/>
    <numFmt numFmtId="206" formatCode="ddmmyy"/>
    <numFmt numFmtId="207" formatCode="#,##0.00;\ \-\ #,##0.00;\ &quot;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14" fontId="6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205" fontId="6" fillId="34" borderId="11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wrapText="1"/>
    </xf>
    <xf numFmtId="0" fontId="12" fillId="33" borderId="18" xfId="0" applyFont="1" applyFill="1" applyBorder="1" applyAlignment="1">
      <alignment horizontal="justify" wrapText="1"/>
    </xf>
    <xf numFmtId="0" fontId="12" fillId="33" borderId="19" xfId="0" applyFont="1" applyFill="1" applyBorder="1" applyAlignment="1">
      <alignment horizontal="justify" wrapText="1"/>
    </xf>
    <xf numFmtId="0" fontId="6" fillId="34" borderId="14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49" fontId="15" fillId="34" borderId="16" xfId="0" applyNumberFormat="1" applyFont="1" applyFill="1" applyBorder="1" applyAlignment="1">
      <alignment horizontal="left" vertical="center"/>
    </xf>
    <xf numFmtId="49" fontId="15" fillId="34" borderId="11" xfId="0" applyNumberFormat="1" applyFont="1" applyFill="1" applyBorder="1" applyAlignment="1">
      <alignment horizontal="left" vertical="center"/>
    </xf>
    <xf numFmtId="206" fontId="0" fillId="0" borderId="0" xfId="0" applyNumberFormat="1" applyAlignment="1">
      <alignment/>
    </xf>
    <xf numFmtId="0" fontId="15" fillId="34" borderId="1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204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0" xfId="0" applyNumberFormat="1" applyFont="1" applyAlignment="1">
      <alignment/>
    </xf>
    <xf numFmtId="207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7" fontId="4" fillId="0" borderId="11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 wrapText="1"/>
    </xf>
    <xf numFmtId="207" fontId="4" fillId="0" borderId="16" xfId="0" applyNumberFormat="1" applyFont="1" applyBorder="1" applyAlignment="1">
      <alignment horizontal="right" wrapText="1"/>
    </xf>
    <xf numFmtId="207" fontId="4" fillId="0" borderId="15" xfId="0" applyNumberFormat="1" applyFont="1" applyBorder="1" applyAlignment="1">
      <alignment horizontal="right" wrapText="1"/>
    </xf>
    <xf numFmtId="207" fontId="4" fillId="0" borderId="11" xfId="0" applyNumberFormat="1" applyFont="1" applyBorder="1" applyAlignment="1">
      <alignment horizontal="right" wrapText="1"/>
    </xf>
    <xf numFmtId="207" fontId="4" fillId="0" borderId="30" xfId="0" applyNumberFormat="1" applyFont="1" applyBorder="1" applyAlignment="1">
      <alignment horizontal="righ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7" fontId="4" fillId="0" borderId="16" xfId="0" applyNumberFormat="1" applyFont="1" applyBorder="1" applyAlignment="1">
      <alignment horizontal="right"/>
    </xf>
    <xf numFmtId="207" fontId="4" fillId="0" borderId="15" xfId="0" applyNumberFormat="1" applyFont="1" applyBorder="1" applyAlignment="1">
      <alignment horizontal="right"/>
    </xf>
    <xf numFmtId="207" fontId="4" fillId="0" borderId="23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4" fontId="1" fillId="0" borderId="33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 wrapText="1"/>
    </xf>
    <xf numFmtId="49" fontId="15" fillId="0" borderId="44" xfId="0" applyNumberFormat="1" applyFont="1" applyBorder="1" applyAlignment="1">
      <alignment horizontal="center" vertical="center" wrapText="1"/>
    </xf>
    <xf numFmtId="204" fontId="4" fillId="0" borderId="14" xfId="0" applyNumberFormat="1" applyFont="1" applyBorder="1" applyAlignment="1">
      <alignment horizontal="right" vertical="center"/>
    </xf>
    <xf numFmtId="204" fontId="4" fillId="0" borderId="45" xfId="0" applyNumberFormat="1" applyFont="1" applyBorder="1" applyAlignment="1">
      <alignment horizontal="right" vertical="center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207" fontId="4" fillId="0" borderId="16" xfId="0" applyNumberFormat="1" applyFont="1" applyBorder="1" applyAlignment="1">
      <alignment horizontal="right"/>
    </xf>
    <xf numFmtId="207" fontId="4" fillId="0" borderId="15" xfId="0" applyNumberFormat="1" applyFont="1" applyBorder="1" applyAlignment="1">
      <alignment horizontal="right"/>
    </xf>
    <xf numFmtId="207" fontId="4" fillId="0" borderId="34" xfId="0" applyNumberFormat="1" applyFont="1" applyBorder="1" applyAlignment="1">
      <alignment horizontal="right"/>
    </xf>
    <xf numFmtId="49" fontId="1" fillId="0" borderId="46" xfId="0" applyNumberFormat="1" applyFont="1" applyBorder="1" applyAlignment="1">
      <alignment horizontal="left" wrapText="1" indent="1"/>
    </xf>
    <xf numFmtId="49" fontId="1" fillId="0" borderId="47" xfId="0" applyNumberFormat="1" applyFont="1" applyBorder="1" applyAlignment="1">
      <alignment horizontal="left" wrapText="1" indent="1"/>
    </xf>
    <xf numFmtId="49" fontId="15" fillId="0" borderId="46" xfId="0" applyNumberFormat="1" applyFont="1" applyBorder="1" applyAlignment="1">
      <alignment horizontal="left" wrapText="1"/>
    </xf>
    <xf numFmtId="49" fontId="15" fillId="0" borderId="47" xfId="0" applyNumberFormat="1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left" wrapText="1" indent="2"/>
    </xf>
    <xf numFmtId="49" fontId="1" fillId="0" borderId="47" xfId="0" applyNumberFormat="1" applyFont="1" applyBorder="1" applyAlignment="1">
      <alignment horizontal="left" wrapText="1" indent="2"/>
    </xf>
    <xf numFmtId="49" fontId="1" fillId="0" borderId="46" xfId="0" applyNumberFormat="1" applyFont="1" applyBorder="1" applyAlignment="1">
      <alignment horizontal="left" wrapText="1" indent="3"/>
    </xf>
    <xf numFmtId="49" fontId="1" fillId="0" borderId="47" xfId="0" applyNumberFormat="1" applyFont="1" applyBorder="1" applyAlignment="1">
      <alignment horizontal="left" wrapText="1" indent="3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207" fontId="4" fillId="0" borderId="16" xfId="0" applyNumberFormat="1" applyFont="1" applyBorder="1" applyAlignment="1">
      <alignment horizontal="right" wrapText="1"/>
    </xf>
    <xf numFmtId="207" fontId="4" fillId="0" borderId="23" xfId="0" applyNumberFormat="1" applyFont="1" applyBorder="1" applyAlignment="1">
      <alignment horizontal="right" wrapText="1"/>
    </xf>
    <xf numFmtId="207" fontId="4" fillId="0" borderId="15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34" xfId="0" applyNumberFormat="1" applyFont="1" applyBorder="1" applyAlignment="1">
      <alignment horizontal="left" wrapText="1" indent="1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6" fillId="33" borderId="5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1"/>
  <sheetViews>
    <sheetView showGridLines="0" tabSelected="1" zoomScaleSheetLayoutView="90" zoomScalePageLayoutView="0" workbookViewId="0" topLeftCell="A1">
      <selection activeCell="M119" sqref="M119:R119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85" t="s">
        <v>115</v>
      </c>
    </row>
    <row r="2" spans="1:18" ht="12.75">
      <c r="A2" s="116" t="s">
        <v>15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2.75">
      <c r="A3" s="116" t="s">
        <v>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3:19" s="11" customFormat="1" ht="12" thickBot="1">
      <c r="M4" s="120" t="s">
        <v>0</v>
      </c>
      <c r="N4" s="121"/>
      <c r="O4" s="121"/>
      <c r="P4" s="121"/>
      <c r="Q4" s="121"/>
      <c r="R4" s="122"/>
      <c r="S4" s="12"/>
    </row>
    <row r="5" spans="12:19" s="11" customFormat="1" ht="11.25">
      <c r="L5" s="13" t="s">
        <v>19</v>
      </c>
      <c r="M5" s="125" t="s">
        <v>16</v>
      </c>
      <c r="N5" s="126"/>
      <c r="O5" s="126"/>
      <c r="P5" s="126"/>
      <c r="Q5" s="126"/>
      <c r="R5" s="127"/>
      <c r="S5" s="12"/>
    </row>
    <row r="6" spans="4:19" s="11" customFormat="1" ht="11.25">
      <c r="D6" s="11" t="s">
        <v>13</v>
      </c>
      <c r="F6" s="123" t="s">
        <v>121</v>
      </c>
      <c r="G6" s="123"/>
      <c r="H6" s="23">
        <v>2020</v>
      </c>
      <c r="I6" s="11" t="s">
        <v>9</v>
      </c>
      <c r="L6" s="13" t="s">
        <v>20</v>
      </c>
      <c r="M6" s="128" t="s">
        <v>122</v>
      </c>
      <c r="N6" s="129"/>
      <c r="O6" s="129"/>
      <c r="P6" s="129"/>
      <c r="Q6" s="129"/>
      <c r="R6" s="130"/>
      <c r="S6" s="12"/>
    </row>
    <row r="7" spans="6:19" s="11" customFormat="1" ht="11.25" customHeight="1">
      <c r="F7" s="111"/>
      <c r="G7" s="111"/>
      <c r="H7" s="23"/>
      <c r="L7" s="13" t="s">
        <v>118</v>
      </c>
      <c r="M7" s="117" t="s">
        <v>123</v>
      </c>
      <c r="N7" s="118"/>
      <c r="O7" s="118"/>
      <c r="P7" s="118"/>
      <c r="Q7" s="118"/>
      <c r="R7" s="119"/>
      <c r="S7" s="12"/>
    </row>
    <row r="8" spans="1:18" s="11" customFormat="1" ht="11.25" customHeight="1">
      <c r="A8" s="11" t="s">
        <v>107</v>
      </c>
      <c r="B8" s="124" t="s">
        <v>126</v>
      </c>
      <c r="C8" s="124"/>
      <c r="D8" s="124"/>
      <c r="E8" s="124"/>
      <c r="F8" s="124"/>
      <c r="G8" s="124"/>
      <c r="H8" s="124"/>
      <c r="I8" s="124"/>
      <c r="J8" s="124"/>
      <c r="L8" s="13" t="s">
        <v>21</v>
      </c>
      <c r="M8" s="117"/>
      <c r="N8" s="118"/>
      <c r="O8" s="118"/>
      <c r="P8" s="118"/>
      <c r="Q8" s="118"/>
      <c r="R8" s="119"/>
    </row>
    <row r="9" spans="12:18" s="11" customFormat="1" ht="11.25" customHeight="1">
      <c r="L9" s="13" t="s">
        <v>79</v>
      </c>
      <c r="M9" s="117" t="s">
        <v>127</v>
      </c>
      <c r="N9" s="118"/>
      <c r="O9" s="118"/>
      <c r="P9" s="118"/>
      <c r="Q9" s="118"/>
      <c r="R9" s="119"/>
    </row>
    <row r="10" spans="1:18" s="11" customFormat="1" ht="11.25">
      <c r="A10" s="11" t="s">
        <v>108</v>
      </c>
      <c r="B10" s="124"/>
      <c r="C10" s="124"/>
      <c r="D10" s="124"/>
      <c r="E10" s="124"/>
      <c r="F10" s="124"/>
      <c r="G10" s="124"/>
      <c r="H10" s="124"/>
      <c r="I10" s="124"/>
      <c r="J10" s="124"/>
      <c r="L10" s="13"/>
      <c r="M10" s="117"/>
      <c r="N10" s="118"/>
      <c r="O10" s="118"/>
      <c r="P10" s="118"/>
      <c r="Q10" s="118"/>
      <c r="R10" s="119"/>
    </row>
    <row r="11" spans="1:19" s="11" customFormat="1" ht="11.25" customHeight="1">
      <c r="A11" s="11" t="s">
        <v>109</v>
      </c>
      <c r="B11" s="136"/>
      <c r="C11" s="136"/>
      <c r="D11" s="136"/>
      <c r="E11" s="136"/>
      <c r="F11" s="136"/>
      <c r="G11" s="136"/>
      <c r="H11" s="136"/>
      <c r="I11" s="136"/>
      <c r="J11" s="136"/>
      <c r="L11" s="13" t="s">
        <v>78</v>
      </c>
      <c r="M11" s="117" t="s">
        <v>125</v>
      </c>
      <c r="N11" s="118"/>
      <c r="O11" s="118"/>
      <c r="P11" s="118"/>
      <c r="Q11" s="118"/>
      <c r="R11" s="119"/>
      <c r="S11" s="12"/>
    </row>
    <row r="12" spans="1:19" s="11" customFormat="1" ht="11.25">
      <c r="A12" s="11" t="s">
        <v>114</v>
      </c>
      <c r="B12" s="139"/>
      <c r="C12" s="139"/>
      <c r="D12" s="139"/>
      <c r="E12" s="139"/>
      <c r="F12" s="139"/>
      <c r="G12" s="139"/>
      <c r="H12" s="139"/>
      <c r="I12" s="139"/>
      <c r="J12" s="139"/>
      <c r="L12" s="13" t="s">
        <v>21</v>
      </c>
      <c r="M12" s="117"/>
      <c r="N12" s="118"/>
      <c r="O12" s="118"/>
      <c r="P12" s="118"/>
      <c r="Q12" s="118"/>
      <c r="R12" s="119"/>
      <c r="S12" s="12"/>
    </row>
    <row r="13" spans="1:19" s="11" customFormat="1" ht="11.25">
      <c r="A13" s="11" t="s">
        <v>113</v>
      </c>
      <c r="B13" s="140"/>
      <c r="C13" s="140"/>
      <c r="D13" s="140"/>
      <c r="E13" s="140"/>
      <c r="F13" s="140"/>
      <c r="G13" s="140"/>
      <c r="H13" s="140"/>
      <c r="I13" s="140"/>
      <c r="J13" s="140"/>
      <c r="L13" s="13" t="s">
        <v>79</v>
      </c>
      <c r="M13" s="117"/>
      <c r="N13" s="118"/>
      <c r="O13" s="118"/>
      <c r="P13" s="118"/>
      <c r="Q13" s="118"/>
      <c r="R13" s="119"/>
      <c r="S13" s="12"/>
    </row>
    <row r="14" spans="1:19" s="11" customFormat="1" ht="11.25" customHeight="1">
      <c r="A14" s="11" t="s">
        <v>112</v>
      </c>
      <c r="B14" s="124"/>
      <c r="C14" s="124"/>
      <c r="D14" s="124"/>
      <c r="E14" s="124"/>
      <c r="F14" s="124"/>
      <c r="G14" s="124"/>
      <c r="H14" s="124"/>
      <c r="I14" s="124"/>
      <c r="J14" s="124"/>
      <c r="L14" s="13" t="s">
        <v>22</v>
      </c>
      <c r="M14" s="117" t="s">
        <v>124</v>
      </c>
      <c r="N14" s="118"/>
      <c r="O14" s="118"/>
      <c r="P14" s="118"/>
      <c r="Q14" s="118"/>
      <c r="R14" s="119"/>
      <c r="S14" s="12"/>
    </row>
    <row r="15" spans="1:34" s="11" customFormat="1" ht="11.25">
      <c r="A15" s="11" t="s">
        <v>110</v>
      </c>
      <c r="B15" s="138"/>
      <c r="C15" s="138"/>
      <c r="D15" s="138"/>
      <c r="E15" s="138"/>
      <c r="F15" s="138"/>
      <c r="G15" s="138"/>
      <c r="H15" s="138"/>
      <c r="I15" s="138"/>
      <c r="J15" s="138"/>
      <c r="L15" s="13"/>
      <c r="M15" s="143"/>
      <c r="N15" s="144"/>
      <c r="O15" s="144"/>
      <c r="P15" s="144"/>
      <c r="Q15" s="144"/>
      <c r="R15" s="145"/>
      <c r="S15" s="12"/>
      <c r="T15" s="12"/>
      <c r="AH15" s="12"/>
    </row>
    <row r="16" spans="1:20" s="11" customFormat="1" ht="12" thickBot="1">
      <c r="A16" s="11" t="s">
        <v>111</v>
      </c>
      <c r="B16" s="137"/>
      <c r="C16" s="137"/>
      <c r="D16" s="137"/>
      <c r="E16" s="137"/>
      <c r="F16" s="137"/>
      <c r="G16" s="137"/>
      <c r="H16" s="137"/>
      <c r="I16" s="137"/>
      <c r="J16" s="137"/>
      <c r="L16" s="13" t="s">
        <v>23</v>
      </c>
      <c r="M16" s="133">
        <v>383</v>
      </c>
      <c r="N16" s="134"/>
      <c r="O16" s="134"/>
      <c r="P16" s="134"/>
      <c r="Q16" s="134"/>
      <c r="R16" s="135"/>
      <c r="S16" s="12"/>
      <c r="T16" s="12"/>
    </row>
    <row r="17" spans="2:20" s="11" customFormat="1" ht="11.25">
      <c r="B17" s="39"/>
      <c r="C17" s="46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41" t="s">
        <v>3</v>
      </c>
      <c r="B19" s="142"/>
      <c r="C19" s="47"/>
      <c r="D19" s="131" t="s">
        <v>4</v>
      </c>
      <c r="E19" s="50"/>
      <c r="F19" s="146" t="s">
        <v>5</v>
      </c>
      <c r="G19" s="146"/>
      <c r="H19" s="146"/>
      <c r="I19" s="146"/>
      <c r="J19" s="147" t="s">
        <v>6</v>
      </c>
      <c r="K19" s="148"/>
      <c r="L19" s="148"/>
      <c r="M19" s="148"/>
      <c r="N19" s="148"/>
      <c r="O19" s="148"/>
      <c r="P19" s="148"/>
      <c r="Q19" s="148"/>
      <c r="R19" s="148"/>
      <c r="S19" s="1"/>
      <c r="T19" s="1"/>
    </row>
    <row r="20" spans="1:20" ht="12.75" customHeight="1">
      <c r="A20" s="141"/>
      <c r="B20" s="142"/>
      <c r="C20" s="48"/>
      <c r="D20" s="131"/>
      <c r="E20" s="51"/>
      <c r="F20" s="131" t="s">
        <v>17</v>
      </c>
      <c r="G20" s="131" t="s">
        <v>80</v>
      </c>
      <c r="H20" s="131" t="s">
        <v>81</v>
      </c>
      <c r="I20" s="131" t="s">
        <v>12</v>
      </c>
      <c r="J20" s="131" t="s">
        <v>17</v>
      </c>
      <c r="K20" s="131" t="s">
        <v>80</v>
      </c>
      <c r="L20" s="131" t="s">
        <v>81</v>
      </c>
      <c r="M20" s="131" t="s">
        <v>12</v>
      </c>
      <c r="N20" s="131"/>
      <c r="O20" s="131"/>
      <c r="P20" s="131"/>
      <c r="Q20" s="131"/>
      <c r="R20" s="132"/>
      <c r="S20" s="1"/>
      <c r="T20" s="1"/>
    </row>
    <row r="21" spans="1:20" ht="12.75">
      <c r="A21" s="141"/>
      <c r="B21" s="142"/>
      <c r="C21" s="48"/>
      <c r="D21" s="131"/>
      <c r="E21" s="5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"/>
      <c r="T21" s="1"/>
    </row>
    <row r="22" spans="1:20" ht="12.75">
      <c r="A22" s="141"/>
      <c r="B22" s="142"/>
      <c r="C22" s="49"/>
      <c r="D22" s="131"/>
      <c r="E22" s="52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"/>
      <c r="T22" s="1"/>
    </row>
    <row r="23" spans="1:31" s="56" customFormat="1" ht="13.5" thickBot="1">
      <c r="A23" s="149">
        <v>1</v>
      </c>
      <c r="B23" s="150"/>
      <c r="C23" s="54"/>
      <c r="D23" s="89">
        <v>2</v>
      </c>
      <c r="E23" s="89"/>
      <c r="F23" s="89">
        <v>3</v>
      </c>
      <c r="G23" s="89">
        <v>4</v>
      </c>
      <c r="H23" s="89">
        <v>5</v>
      </c>
      <c r="I23" s="89">
        <v>6</v>
      </c>
      <c r="J23" s="89">
        <v>7</v>
      </c>
      <c r="K23" s="89">
        <v>8</v>
      </c>
      <c r="L23" s="89">
        <v>9</v>
      </c>
      <c r="M23" s="151">
        <v>10</v>
      </c>
      <c r="N23" s="151"/>
      <c r="O23" s="151"/>
      <c r="P23" s="151"/>
      <c r="Q23" s="151"/>
      <c r="R23" s="152"/>
      <c r="S23" s="55"/>
      <c r="T23" s="55"/>
      <c r="Y23" s="57"/>
      <c r="Z23" s="57"/>
      <c r="AA23" s="57"/>
      <c r="AB23" s="57"/>
      <c r="AC23" s="57"/>
      <c r="AD23" s="57"/>
      <c r="AE23" s="57"/>
    </row>
    <row r="24" spans="1:31" ht="12.75" customHeight="1">
      <c r="A24" s="153" t="s">
        <v>128</v>
      </c>
      <c r="B24" s="154"/>
      <c r="C24" s="40"/>
      <c r="D24" s="90"/>
      <c r="E24" s="87"/>
      <c r="F24" s="88"/>
      <c r="G24" s="88"/>
      <c r="H24" s="88"/>
      <c r="I24" s="88"/>
      <c r="J24" s="88"/>
      <c r="K24" s="88"/>
      <c r="L24" s="88"/>
      <c r="M24" s="155"/>
      <c r="N24" s="155"/>
      <c r="O24" s="155"/>
      <c r="P24" s="155"/>
      <c r="Q24" s="155"/>
      <c r="R24" s="156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57" t="s">
        <v>129</v>
      </c>
      <c r="B25" s="158"/>
      <c r="C25" s="53" t="s">
        <v>131</v>
      </c>
      <c r="D25" s="103" t="s">
        <v>130</v>
      </c>
      <c r="E25" s="86" t="str">
        <f aca="true" t="shared" si="0" ref="E25:E35">IF(LEN(D25)=3,CONCATENATE(D25,"0"),IF(LEN(D25)&gt;=4,CONCATENATE(LEFT(D25,3),"1"),D25))</f>
        <v>0100</v>
      </c>
      <c r="F25" s="102"/>
      <c r="G25" s="102">
        <v>45534628.24</v>
      </c>
      <c r="H25" s="102">
        <v>1090282.97</v>
      </c>
      <c r="I25" s="102">
        <v>46624911.21</v>
      </c>
      <c r="J25" s="102"/>
      <c r="K25" s="102">
        <v>45405072.87</v>
      </c>
      <c r="L25" s="102">
        <v>1090282.97</v>
      </c>
      <c r="M25" s="159">
        <v>46495355.84</v>
      </c>
      <c r="N25" s="160"/>
      <c r="O25" s="160"/>
      <c r="P25" s="160"/>
      <c r="Q25" s="160"/>
      <c r="R25" s="161"/>
      <c r="S25" s="1"/>
      <c r="T25" s="1"/>
    </row>
    <row r="26" spans="1:20" ht="12.75" customHeight="1">
      <c r="A26" s="157" t="s">
        <v>132</v>
      </c>
      <c r="B26" s="158"/>
      <c r="C26" s="53" t="s">
        <v>131</v>
      </c>
      <c r="D26" s="103" t="s">
        <v>133</v>
      </c>
      <c r="E26" s="86" t="str">
        <f t="shared" si="0"/>
        <v>0200</v>
      </c>
      <c r="F26" s="102"/>
      <c r="G26" s="102">
        <v>30458382.28</v>
      </c>
      <c r="H26" s="102">
        <v>1070626.97</v>
      </c>
      <c r="I26" s="102">
        <v>31529009.25</v>
      </c>
      <c r="J26" s="102"/>
      <c r="K26" s="102">
        <v>31497923.91</v>
      </c>
      <c r="L26" s="102">
        <v>1090282.97</v>
      </c>
      <c r="M26" s="159">
        <v>32588206.88</v>
      </c>
      <c r="N26" s="160"/>
      <c r="O26" s="160"/>
      <c r="P26" s="160"/>
      <c r="Q26" s="160"/>
      <c r="R26" s="161"/>
      <c r="S26" s="1"/>
      <c r="T26" s="1"/>
    </row>
    <row r="27" spans="1:20" ht="22.5" customHeight="1">
      <c r="A27" s="162" t="s">
        <v>134</v>
      </c>
      <c r="B27" s="163"/>
      <c r="C27" s="53" t="s">
        <v>131</v>
      </c>
      <c r="D27" s="103" t="s">
        <v>135</v>
      </c>
      <c r="E27" s="86" t="str">
        <f t="shared" si="0"/>
        <v>0210</v>
      </c>
      <c r="F27" s="102"/>
      <c r="G27" s="102">
        <v>30458382.28</v>
      </c>
      <c r="H27" s="102">
        <v>1070626.97</v>
      </c>
      <c r="I27" s="102">
        <v>31529009.25</v>
      </c>
      <c r="J27" s="102"/>
      <c r="K27" s="102">
        <v>31497923.91</v>
      </c>
      <c r="L27" s="102">
        <v>1090282.97</v>
      </c>
      <c r="M27" s="159">
        <v>32588206.88</v>
      </c>
      <c r="N27" s="160"/>
      <c r="O27" s="160"/>
      <c r="P27" s="160"/>
      <c r="Q27" s="160"/>
      <c r="R27" s="161"/>
      <c r="S27" s="1"/>
      <c r="T27" s="1"/>
    </row>
    <row r="28" spans="1:20" ht="12.75" customHeight="1">
      <c r="A28" s="157" t="s">
        <v>136</v>
      </c>
      <c r="B28" s="158"/>
      <c r="C28" s="53" t="s">
        <v>131</v>
      </c>
      <c r="D28" s="103" t="s">
        <v>137</v>
      </c>
      <c r="E28" s="86" t="str">
        <f t="shared" si="0"/>
        <v>0300</v>
      </c>
      <c r="F28" s="102"/>
      <c r="G28" s="102">
        <v>15076245.96</v>
      </c>
      <c r="H28" s="102">
        <v>19656</v>
      </c>
      <c r="I28" s="102">
        <v>15095901.96</v>
      </c>
      <c r="J28" s="102"/>
      <c r="K28" s="102">
        <v>13907148.96</v>
      </c>
      <c r="L28" s="102"/>
      <c r="M28" s="159">
        <v>13907148.96</v>
      </c>
      <c r="N28" s="160"/>
      <c r="O28" s="160"/>
      <c r="P28" s="160"/>
      <c r="Q28" s="160"/>
      <c r="R28" s="161"/>
      <c r="S28" s="1"/>
      <c r="T28" s="1"/>
    </row>
    <row r="29" spans="1:20" ht="12.75" customHeight="1">
      <c r="A29" s="157" t="s">
        <v>138</v>
      </c>
      <c r="B29" s="158"/>
      <c r="C29" s="53" t="s">
        <v>131</v>
      </c>
      <c r="D29" s="103" t="s">
        <v>139</v>
      </c>
      <c r="E29" s="86" t="str">
        <f t="shared" si="0"/>
        <v>0400</v>
      </c>
      <c r="F29" s="102"/>
      <c r="G29" s="102"/>
      <c r="H29" s="102"/>
      <c r="I29" s="102"/>
      <c r="J29" s="102"/>
      <c r="K29" s="102"/>
      <c r="L29" s="102"/>
      <c r="M29" s="159"/>
      <c r="N29" s="160"/>
      <c r="O29" s="160"/>
      <c r="P29" s="160"/>
      <c r="Q29" s="160"/>
      <c r="R29" s="161"/>
      <c r="S29" s="1"/>
      <c r="T29" s="1"/>
    </row>
    <row r="30" spans="1:20" ht="12.75" customHeight="1">
      <c r="A30" s="157" t="s">
        <v>140</v>
      </c>
      <c r="B30" s="158"/>
      <c r="C30" s="53" t="s">
        <v>131</v>
      </c>
      <c r="D30" s="103" t="s">
        <v>141</v>
      </c>
      <c r="E30" s="86" t="str">
        <f t="shared" si="0"/>
        <v>0500</v>
      </c>
      <c r="F30" s="102"/>
      <c r="G30" s="102"/>
      <c r="H30" s="102"/>
      <c r="I30" s="102"/>
      <c r="J30" s="102"/>
      <c r="K30" s="102"/>
      <c r="L30" s="102"/>
      <c r="M30" s="159"/>
      <c r="N30" s="160"/>
      <c r="O30" s="160"/>
      <c r="P30" s="160"/>
      <c r="Q30" s="160"/>
      <c r="R30" s="161"/>
      <c r="S30" s="1"/>
      <c r="T30" s="1"/>
    </row>
    <row r="31" spans="1:20" ht="22.5" customHeight="1">
      <c r="A31" s="162" t="s">
        <v>142</v>
      </c>
      <c r="B31" s="163"/>
      <c r="C31" s="53" t="s">
        <v>131</v>
      </c>
      <c r="D31" s="103" t="s">
        <v>143</v>
      </c>
      <c r="E31" s="86" t="str">
        <f t="shared" si="0"/>
        <v>0510</v>
      </c>
      <c r="F31" s="102"/>
      <c r="G31" s="102"/>
      <c r="H31" s="102"/>
      <c r="I31" s="102"/>
      <c r="J31" s="102"/>
      <c r="K31" s="102"/>
      <c r="L31" s="102"/>
      <c r="M31" s="159"/>
      <c r="N31" s="160"/>
      <c r="O31" s="160"/>
      <c r="P31" s="160"/>
      <c r="Q31" s="160"/>
      <c r="R31" s="161"/>
      <c r="S31" s="1"/>
      <c r="T31" s="1"/>
    </row>
    <row r="32" spans="1:20" ht="22.5" customHeight="1">
      <c r="A32" s="157" t="s">
        <v>144</v>
      </c>
      <c r="B32" s="158"/>
      <c r="C32" s="53" t="s">
        <v>131</v>
      </c>
      <c r="D32" s="103" t="s">
        <v>145</v>
      </c>
      <c r="E32" s="86" t="str">
        <f t="shared" si="0"/>
        <v>0600</v>
      </c>
      <c r="F32" s="102"/>
      <c r="G32" s="102"/>
      <c r="H32" s="102"/>
      <c r="I32" s="102"/>
      <c r="J32" s="102"/>
      <c r="K32" s="102"/>
      <c r="L32" s="102"/>
      <c r="M32" s="159"/>
      <c r="N32" s="160"/>
      <c r="O32" s="160"/>
      <c r="P32" s="160"/>
      <c r="Q32" s="160"/>
      <c r="R32" s="161"/>
      <c r="S32" s="1"/>
      <c r="T32" s="1"/>
    </row>
    <row r="33" spans="1:20" ht="12.75" customHeight="1">
      <c r="A33" s="157" t="s">
        <v>146</v>
      </c>
      <c r="B33" s="158"/>
      <c r="C33" s="53" t="s">
        <v>131</v>
      </c>
      <c r="D33" s="103" t="s">
        <v>147</v>
      </c>
      <c r="E33" s="86" t="str">
        <f t="shared" si="0"/>
        <v>0700</v>
      </c>
      <c r="F33" s="102"/>
      <c r="G33" s="102">
        <v>143731582.29</v>
      </c>
      <c r="H33" s="102"/>
      <c r="I33" s="102">
        <v>143731582.29</v>
      </c>
      <c r="J33" s="102"/>
      <c r="K33" s="102">
        <v>143769219.87</v>
      </c>
      <c r="L33" s="102"/>
      <c r="M33" s="159">
        <v>143769219.87</v>
      </c>
      <c r="N33" s="160"/>
      <c r="O33" s="160"/>
      <c r="P33" s="160"/>
      <c r="Q33" s="160"/>
      <c r="R33" s="161"/>
      <c r="S33" s="1"/>
      <c r="T33" s="1"/>
    </row>
    <row r="34" spans="1:20" ht="12.75" customHeight="1">
      <c r="A34" s="157" t="s">
        <v>148</v>
      </c>
      <c r="B34" s="158"/>
      <c r="C34" s="53" t="s">
        <v>131</v>
      </c>
      <c r="D34" s="103" t="s">
        <v>149</v>
      </c>
      <c r="E34" s="86" t="str">
        <f t="shared" si="0"/>
        <v>0800</v>
      </c>
      <c r="F34" s="102">
        <v>863287.99</v>
      </c>
      <c r="G34" s="102">
        <v>379891.06</v>
      </c>
      <c r="H34" s="102">
        <v>543511.58</v>
      </c>
      <c r="I34" s="102">
        <v>1786690.63</v>
      </c>
      <c r="J34" s="102">
        <v>622093.62</v>
      </c>
      <c r="K34" s="102">
        <v>178325.49</v>
      </c>
      <c r="L34" s="102">
        <v>630141.99</v>
      </c>
      <c r="M34" s="159">
        <v>1430561.1</v>
      </c>
      <c r="N34" s="160"/>
      <c r="O34" s="160"/>
      <c r="P34" s="160"/>
      <c r="Q34" s="160"/>
      <c r="R34" s="161"/>
      <c r="S34" s="1"/>
      <c r="T34" s="1"/>
    </row>
    <row r="35" spans="1:20" ht="22.5" customHeight="1" thickBot="1">
      <c r="A35" s="162" t="s">
        <v>150</v>
      </c>
      <c r="B35" s="163"/>
      <c r="C35" s="53" t="s">
        <v>131</v>
      </c>
      <c r="D35" s="103" t="s">
        <v>151</v>
      </c>
      <c r="E35" s="86" t="str">
        <f t="shared" si="0"/>
        <v>0810</v>
      </c>
      <c r="F35" s="102"/>
      <c r="G35" s="102"/>
      <c r="H35" s="102"/>
      <c r="I35" s="102"/>
      <c r="J35" s="102"/>
      <c r="K35" s="102"/>
      <c r="L35" s="102"/>
      <c r="M35" s="159"/>
      <c r="N35" s="160"/>
      <c r="O35" s="160"/>
      <c r="P35" s="160"/>
      <c r="Q35" s="160"/>
      <c r="R35" s="161"/>
      <c r="S35" s="1"/>
      <c r="T35" s="1"/>
    </row>
    <row r="36" spans="1:18" ht="6" customHeight="1">
      <c r="A36" s="95"/>
      <c r="B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13:31" ht="12.75">
      <c r="M37" s="1"/>
      <c r="N37" s="1"/>
      <c r="O37" s="1"/>
      <c r="P37" s="1"/>
      <c r="Q37" s="1"/>
      <c r="R37" s="28" t="s">
        <v>152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41" t="s">
        <v>3</v>
      </c>
      <c r="B38" s="142"/>
      <c r="C38" s="47"/>
      <c r="D38" s="131" t="s">
        <v>4</v>
      </c>
      <c r="E38" s="50"/>
      <c r="F38" s="146" t="s">
        <v>5</v>
      </c>
      <c r="G38" s="146"/>
      <c r="H38" s="146"/>
      <c r="I38" s="146"/>
      <c r="J38" s="147" t="s">
        <v>6</v>
      </c>
      <c r="K38" s="148"/>
      <c r="L38" s="148"/>
      <c r="M38" s="148"/>
      <c r="N38" s="148"/>
      <c r="O38" s="148"/>
      <c r="P38" s="148"/>
      <c r="Q38" s="148"/>
      <c r="R38" s="148"/>
      <c r="S38" s="1"/>
      <c r="T38" s="1"/>
    </row>
    <row r="39" spans="1:20" ht="12.75" customHeight="1">
      <c r="A39" s="141"/>
      <c r="B39" s="142"/>
      <c r="C39" s="48"/>
      <c r="D39" s="131"/>
      <c r="E39" s="51"/>
      <c r="F39" s="131" t="s">
        <v>17</v>
      </c>
      <c r="G39" s="131" t="s">
        <v>80</v>
      </c>
      <c r="H39" s="131" t="s">
        <v>81</v>
      </c>
      <c r="I39" s="131" t="s">
        <v>12</v>
      </c>
      <c r="J39" s="131" t="s">
        <v>17</v>
      </c>
      <c r="K39" s="131" t="s">
        <v>80</v>
      </c>
      <c r="L39" s="131" t="s">
        <v>81</v>
      </c>
      <c r="M39" s="131" t="s">
        <v>12</v>
      </c>
      <c r="N39" s="131"/>
      <c r="O39" s="131"/>
      <c r="P39" s="131"/>
      <c r="Q39" s="131"/>
      <c r="R39" s="132"/>
      <c r="S39" s="1"/>
      <c r="T39" s="1"/>
    </row>
    <row r="40" spans="1:20" ht="12.75">
      <c r="A40" s="141"/>
      <c r="B40" s="142"/>
      <c r="C40" s="48"/>
      <c r="D40" s="131"/>
      <c r="E40" s="5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2"/>
      <c r="S40" s="1"/>
      <c r="T40" s="1"/>
    </row>
    <row r="41" spans="1:20" ht="12.75">
      <c r="A41" s="141"/>
      <c r="B41" s="142"/>
      <c r="C41" s="49"/>
      <c r="D41" s="131"/>
      <c r="E41" s="52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2"/>
      <c r="S41" s="1"/>
      <c r="T41" s="1"/>
    </row>
    <row r="42" spans="1:31" s="56" customFormat="1" ht="13.5" thickBot="1">
      <c r="A42" s="149">
        <v>1</v>
      </c>
      <c r="B42" s="150"/>
      <c r="C42" s="54"/>
      <c r="D42" s="89">
        <v>2</v>
      </c>
      <c r="E42" s="89"/>
      <c r="F42" s="89">
        <v>3</v>
      </c>
      <c r="G42" s="89">
        <v>4</v>
      </c>
      <c r="H42" s="89">
        <v>5</v>
      </c>
      <c r="I42" s="89">
        <v>6</v>
      </c>
      <c r="J42" s="89">
        <v>7</v>
      </c>
      <c r="K42" s="89">
        <v>8</v>
      </c>
      <c r="L42" s="89">
        <v>9</v>
      </c>
      <c r="M42" s="151">
        <v>10</v>
      </c>
      <c r="N42" s="151"/>
      <c r="O42" s="151"/>
      <c r="P42" s="151"/>
      <c r="Q42" s="151"/>
      <c r="R42" s="152"/>
      <c r="S42" s="55"/>
      <c r="T42" s="55"/>
      <c r="Y42" s="57"/>
      <c r="Z42" s="57"/>
      <c r="AA42" s="57"/>
      <c r="AB42" s="57"/>
      <c r="AC42" s="57"/>
      <c r="AD42" s="57"/>
      <c r="AE42" s="57"/>
    </row>
    <row r="43" spans="1:20" ht="22.5" customHeight="1">
      <c r="A43" s="157" t="s">
        <v>153</v>
      </c>
      <c r="B43" s="158"/>
      <c r="C43" s="53" t="s">
        <v>131</v>
      </c>
      <c r="D43" s="103" t="s">
        <v>154</v>
      </c>
      <c r="E43" s="86" t="str">
        <f aca="true" t="shared" si="1" ref="E43:E50">IF(LEN(D43)=3,CONCATENATE(D43,"0"),IF(LEN(D43)&gt;=4,CONCATENATE(LEFT(D43,3),"1"),D43))</f>
        <v>1000</v>
      </c>
      <c r="F43" s="102"/>
      <c r="G43" s="102"/>
      <c r="H43" s="102"/>
      <c r="I43" s="102"/>
      <c r="J43" s="102"/>
      <c r="K43" s="102"/>
      <c r="L43" s="102"/>
      <c r="M43" s="159"/>
      <c r="N43" s="160"/>
      <c r="O43" s="160"/>
      <c r="P43" s="160"/>
      <c r="Q43" s="160"/>
      <c r="R43" s="161"/>
      <c r="S43" s="1"/>
      <c r="T43" s="1"/>
    </row>
    <row r="44" spans="1:20" ht="22.5" customHeight="1">
      <c r="A44" s="162" t="s">
        <v>155</v>
      </c>
      <c r="B44" s="163"/>
      <c r="C44" s="53" t="s">
        <v>131</v>
      </c>
      <c r="D44" s="103" t="s">
        <v>156</v>
      </c>
      <c r="E44" s="86" t="str">
        <f t="shared" si="1"/>
        <v>1010</v>
      </c>
      <c r="F44" s="102"/>
      <c r="G44" s="102"/>
      <c r="H44" s="102"/>
      <c r="I44" s="102"/>
      <c r="J44" s="102"/>
      <c r="K44" s="102"/>
      <c r="L44" s="102"/>
      <c r="M44" s="159"/>
      <c r="N44" s="160"/>
      <c r="O44" s="160"/>
      <c r="P44" s="160"/>
      <c r="Q44" s="160"/>
      <c r="R44" s="161"/>
      <c r="S44" s="1"/>
      <c r="T44" s="1"/>
    </row>
    <row r="45" spans="1:20" ht="12.75" customHeight="1">
      <c r="A45" s="157" t="s">
        <v>157</v>
      </c>
      <c r="B45" s="158"/>
      <c r="C45" s="53" t="s">
        <v>131</v>
      </c>
      <c r="D45" s="103" t="s">
        <v>158</v>
      </c>
      <c r="E45" s="86" t="str">
        <f t="shared" si="1"/>
        <v>1200</v>
      </c>
      <c r="F45" s="102"/>
      <c r="G45" s="102"/>
      <c r="H45" s="102"/>
      <c r="I45" s="102"/>
      <c r="J45" s="102"/>
      <c r="K45" s="102"/>
      <c r="L45" s="102"/>
      <c r="M45" s="159"/>
      <c r="N45" s="160"/>
      <c r="O45" s="160"/>
      <c r="P45" s="160"/>
      <c r="Q45" s="160"/>
      <c r="R45" s="161"/>
      <c r="S45" s="1"/>
      <c r="T45" s="1"/>
    </row>
    <row r="46" spans="1:20" ht="22.5" customHeight="1">
      <c r="A46" s="162" t="s">
        <v>150</v>
      </c>
      <c r="B46" s="163"/>
      <c r="C46" s="53" t="s">
        <v>131</v>
      </c>
      <c r="D46" s="103" t="s">
        <v>159</v>
      </c>
      <c r="E46" s="86" t="str">
        <f t="shared" si="1"/>
        <v>1210</v>
      </c>
      <c r="F46" s="102"/>
      <c r="G46" s="102"/>
      <c r="H46" s="102"/>
      <c r="I46" s="102"/>
      <c r="J46" s="102"/>
      <c r="K46" s="102"/>
      <c r="L46" s="102"/>
      <c r="M46" s="159"/>
      <c r="N46" s="160"/>
      <c r="O46" s="160"/>
      <c r="P46" s="160"/>
      <c r="Q46" s="160"/>
      <c r="R46" s="161"/>
      <c r="S46" s="1"/>
      <c r="T46" s="1"/>
    </row>
    <row r="47" spans="1:20" ht="12.75" customHeight="1">
      <c r="A47" s="157" t="s">
        <v>160</v>
      </c>
      <c r="B47" s="158"/>
      <c r="C47" s="53" t="s">
        <v>131</v>
      </c>
      <c r="D47" s="103" t="s">
        <v>161</v>
      </c>
      <c r="E47" s="86" t="str">
        <f t="shared" si="1"/>
        <v>1300</v>
      </c>
      <c r="F47" s="102"/>
      <c r="G47" s="102"/>
      <c r="H47" s="102"/>
      <c r="I47" s="102"/>
      <c r="J47" s="102"/>
      <c r="K47" s="102"/>
      <c r="L47" s="102"/>
      <c r="M47" s="159"/>
      <c r="N47" s="160"/>
      <c r="O47" s="160"/>
      <c r="P47" s="160"/>
      <c r="Q47" s="160"/>
      <c r="R47" s="161"/>
      <c r="S47" s="1"/>
      <c r="T47" s="1"/>
    </row>
    <row r="48" spans="1:20" ht="22.5" customHeight="1">
      <c r="A48" s="157" t="s">
        <v>162</v>
      </c>
      <c r="B48" s="158"/>
      <c r="C48" s="53" t="s">
        <v>131</v>
      </c>
      <c r="D48" s="103" t="s">
        <v>163</v>
      </c>
      <c r="E48" s="86" t="str">
        <f t="shared" si="1"/>
        <v>1500</v>
      </c>
      <c r="F48" s="102"/>
      <c r="G48" s="102"/>
      <c r="H48" s="102"/>
      <c r="I48" s="102"/>
      <c r="J48" s="102"/>
      <c r="K48" s="102"/>
      <c r="L48" s="102"/>
      <c r="M48" s="159"/>
      <c r="N48" s="160"/>
      <c r="O48" s="160"/>
      <c r="P48" s="160"/>
      <c r="Q48" s="160"/>
      <c r="R48" s="161"/>
      <c r="S48" s="1"/>
      <c r="T48" s="1"/>
    </row>
    <row r="49" spans="1:20" ht="12.75" customHeight="1">
      <c r="A49" s="157" t="s">
        <v>164</v>
      </c>
      <c r="B49" s="158"/>
      <c r="C49" s="53" t="s">
        <v>131</v>
      </c>
      <c r="D49" s="103" t="s">
        <v>165</v>
      </c>
      <c r="E49" s="86" t="str">
        <f t="shared" si="1"/>
        <v>1600</v>
      </c>
      <c r="F49" s="102"/>
      <c r="G49" s="102">
        <v>63360</v>
      </c>
      <c r="H49" s="102">
        <v>14797742</v>
      </c>
      <c r="I49" s="102">
        <v>14861102</v>
      </c>
      <c r="J49" s="102"/>
      <c r="K49" s="102"/>
      <c r="L49" s="102">
        <v>2240882</v>
      </c>
      <c r="M49" s="159">
        <v>2240882</v>
      </c>
      <c r="N49" s="160"/>
      <c r="O49" s="160"/>
      <c r="P49" s="160"/>
      <c r="Q49" s="160"/>
      <c r="R49" s="161"/>
      <c r="S49" s="1"/>
      <c r="T49" s="1"/>
    </row>
    <row r="50" spans="1:20" ht="33.75" customHeight="1">
      <c r="A50" s="164" t="s">
        <v>166</v>
      </c>
      <c r="B50" s="165"/>
      <c r="C50" s="53" t="s">
        <v>131</v>
      </c>
      <c r="D50" s="103" t="s">
        <v>167</v>
      </c>
      <c r="E50" s="86" t="str">
        <f t="shared" si="1"/>
        <v>1900</v>
      </c>
      <c r="F50" s="102">
        <v>863287.99</v>
      </c>
      <c r="G50" s="102">
        <v>159251079.31</v>
      </c>
      <c r="H50" s="102">
        <v>15360909.58</v>
      </c>
      <c r="I50" s="102">
        <v>175475276.88</v>
      </c>
      <c r="J50" s="102">
        <v>622093.62</v>
      </c>
      <c r="K50" s="102">
        <v>157854694.32</v>
      </c>
      <c r="L50" s="102">
        <v>2871023.99</v>
      </c>
      <c r="M50" s="159">
        <v>161347811.93</v>
      </c>
      <c r="N50" s="160"/>
      <c r="O50" s="160"/>
      <c r="P50" s="160"/>
      <c r="Q50" s="160"/>
      <c r="R50" s="161"/>
      <c r="S50" s="1"/>
      <c r="T50" s="1"/>
    </row>
    <row r="51" spans="1:31" ht="12.75" customHeight="1">
      <c r="A51" s="153" t="s">
        <v>168</v>
      </c>
      <c r="B51" s="154"/>
      <c r="C51" s="40"/>
      <c r="D51" s="90"/>
      <c r="E51" s="87"/>
      <c r="F51" s="88"/>
      <c r="G51" s="88"/>
      <c r="H51" s="88"/>
      <c r="I51" s="88"/>
      <c r="J51" s="88"/>
      <c r="K51" s="88"/>
      <c r="L51" s="88"/>
      <c r="M51" s="155"/>
      <c r="N51" s="155"/>
      <c r="O51" s="155"/>
      <c r="P51" s="155"/>
      <c r="Q51" s="155"/>
      <c r="R51" s="156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57" t="s">
        <v>169</v>
      </c>
      <c r="B52" s="158"/>
      <c r="C52" s="53" t="s">
        <v>131</v>
      </c>
      <c r="D52" s="103" t="s">
        <v>170</v>
      </c>
      <c r="E52" s="86" t="str">
        <f aca="true" t="shared" si="2" ref="E52:E64">IF(LEN(D52)=3,CONCATENATE(D52,"0"),IF(LEN(D52)&gt;=4,CONCATENATE(LEFT(D52,3),"1"),D52))</f>
        <v>2000</v>
      </c>
      <c r="F52" s="102"/>
      <c r="G52" s="102"/>
      <c r="H52" s="102">
        <v>500</v>
      </c>
      <c r="I52" s="102">
        <v>500</v>
      </c>
      <c r="J52" s="102"/>
      <c r="K52" s="102"/>
      <c r="L52" s="102">
        <v>17690.5</v>
      </c>
      <c r="M52" s="159">
        <v>17690.5</v>
      </c>
      <c r="N52" s="160"/>
      <c r="O52" s="160"/>
      <c r="P52" s="160"/>
      <c r="Q52" s="160"/>
      <c r="R52" s="161"/>
      <c r="S52" s="1"/>
      <c r="T52" s="1"/>
    </row>
    <row r="53" spans="1:20" ht="33.75" customHeight="1">
      <c r="A53" s="162" t="s">
        <v>171</v>
      </c>
      <c r="B53" s="163"/>
      <c r="C53" s="53" t="s">
        <v>131</v>
      </c>
      <c r="D53" s="103" t="s">
        <v>172</v>
      </c>
      <c r="E53" s="86" t="str">
        <f t="shared" si="2"/>
        <v>2010</v>
      </c>
      <c r="F53" s="102"/>
      <c r="G53" s="102"/>
      <c r="H53" s="102">
        <v>500</v>
      </c>
      <c r="I53" s="102">
        <v>500</v>
      </c>
      <c r="J53" s="102"/>
      <c r="K53" s="102"/>
      <c r="L53" s="102">
        <v>17690.5</v>
      </c>
      <c r="M53" s="159">
        <v>17690.5</v>
      </c>
      <c r="N53" s="160"/>
      <c r="O53" s="160"/>
      <c r="P53" s="160"/>
      <c r="Q53" s="160"/>
      <c r="R53" s="161"/>
      <c r="S53" s="1"/>
      <c r="T53" s="1"/>
    </row>
    <row r="54" spans="1:20" ht="12.75" customHeight="1">
      <c r="A54" s="162" t="s">
        <v>173</v>
      </c>
      <c r="B54" s="163"/>
      <c r="C54" s="53" t="s">
        <v>131</v>
      </c>
      <c r="D54" s="103" t="s">
        <v>174</v>
      </c>
      <c r="E54" s="86" t="str">
        <f t="shared" si="2"/>
        <v>2030</v>
      </c>
      <c r="F54" s="102"/>
      <c r="G54" s="102"/>
      <c r="H54" s="102"/>
      <c r="I54" s="102"/>
      <c r="J54" s="102"/>
      <c r="K54" s="102"/>
      <c r="L54" s="102"/>
      <c r="M54" s="159"/>
      <c r="N54" s="160"/>
      <c r="O54" s="160"/>
      <c r="P54" s="160"/>
      <c r="Q54" s="160"/>
      <c r="R54" s="161"/>
      <c r="S54" s="1"/>
      <c r="T54" s="1"/>
    </row>
    <row r="55" spans="1:20" ht="22.5" customHeight="1">
      <c r="A55" s="166" t="s">
        <v>175</v>
      </c>
      <c r="B55" s="167"/>
      <c r="C55" s="53" t="s">
        <v>131</v>
      </c>
      <c r="D55" s="103" t="s">
        <v>176</v>
      </c>
      <c r="E55" s="86" t="str">
        <f t="shared" si="2"/>
        <v>2040</v>
      </c>
      <c r="F55" s="102"/>
      <c r="G55" s="102"/>
      <c r="H55" s="102"/>
      <c r="I55" s="102"/>
      <c r="J55" s="102"/>
      <c r="K55" s="102"/>
      <c r="L55" s="102"/>
      <c r="M55" s="159"/>
      <c r="N55" s="160"/>
      <c r="O55" s="160"/>
      <c r="P55" s="160"/>
      <c r="Q55" s="160"/>
      <c r="R55" s="161"/>
      <c r="S55" s="1"/>
      <c r="T55" s="1"/>
    </row>
    <row r="56" spans="1:20" ht="22.5" customHeight="1">
      <c r="A56" s="168" t="s">
        <v>155</v>
      </c>
      <c r="B56" s="169"/>
      <c r="C56" s="53" t="s">
        <v>131</v>
      </c>
      <c r="D56" s="103" t="s">
        <v>177</v>
      </c>
      <c r="E56" s="86" t="str">
        <f t="shared" si="2"/>
        <v>2050</v>
      </c>
      <c r="F56" s="102"/>
      <c r="G56" s="102"/>
      <c r="H56" s="102"/>
      <c r="I56" s="102"/>
      <c r="J56" s="102"/>
      <c r="K56" s="102"/>
      <c r="L56" s="102"/>
      <c r="M56" s="159"/>
      <c r="N56" s="160"/>
      <c r="O56" s="160"/>
      <c r="P56" s="160"/>
      <c r="Q56" s="160"/>
      <c r="R56" s="161"/>
      <c r="S56" s="1"/>
      <c r="T56" s="1"/>
    </row>
    <row r="57" spans="1:20" ht="12.75" customHeight="1">
      <c r="A57" s="166" t="s">
        <v>178</v>
      </c>
      <c r="B57" s="167"/>
      <c r="C57" s="53" t="s">
        <v>131</v>
      </c>
      <c r="D57" s="103" t="s">
        <v>179</v>
      </c>
      <c r="E57" s="86" t="str">
        <f t="shared" si="2"/>
        <v>2060</v>
      </c>
      <c r="F57" s="102"/>
      <c r="G57" s="102"/>
      <c r="H57" s="102"/>
      <c r="I57" s="102"/>
      <c r="J57" s="102"/>
      <c r="K57" s="102"/>
      <c r="L57" s="102"/>
      <c r="M57" s="159"/>
      <c r="N57" s="160"/>
      <c r="O57" s="160"/>
      <c r="P57" s="160"/>
      <c r="Q57" s="160"/>
      <c r="R57" s="161"/>
      <c r="S57" s="1"/>
      <c r="T57" s="1"/>
    </row>
    <row r="58" spans="1:20" ht="12.75" customHeight="1">
      <c r="A58" s="162" t="s">
        <v>180</v>
      </c>
      <c r="B58" s="163"/>
      <c r="C58" s="53" t="s">
        <v>131</v>
      </c>
      <c r="D58" s="103" t="s">
        <v>181</v>
      </c>
      <c r="E58" s="86" t="str">
        <f t="shared" si="2"/>
        <v>2070</v>
      </c>
      <c r="F58" s="102"/>
      <c r="G58" s="102"/>
      <c r="H58" s="102"/>
      <c r="I58" s="102"/>
      <c r="J58" s="102"/>
      <c r="K58" s="102"/>
      <c r="L58" s="102"/>
      <c r="M58" s="159"/>
      <c r="N58" s="160"/>
      <c r="O58" s="160"/>
      <c r="P58" s="160"/>
      <c r="Q58" s="160"/>
      <c r="R58" s="161"/>
      <c r="S58" s="1"/>
      <c r="T58" s="1"/>
    </row>
    <row r="59" spans="1:20" ht="12.75" customHeight="1">
      <c r="A59" s="157" t="s">
        <v>182</v>
      </c>
      <c r="B59" s="158"/>
      <c r="C59" s="53" t="s">
        <v>131</v>
      </c>
      <c r="D59" s="103" t="s">
        <v>183</v>
      </c>
      <c r="E59" s="86" t="str">
        <f t="shared" si="2"/>
        <v>2400</v>
      </c>
      <c r="F59" s="102"/>
      <c r="G59" s="102"/>
      <c r="H59" s="102"/>
      <c r="I59" s="102"/>
      <c r="J59" s="102"/>
      <c r="K59" s="102"/>
      <c r="L59" s="102"/>
      <c r="M59" s="159"/>
      <c r="N59" s="160"/>
      <c r="O59" s="160"/>
      <c r="P59" s="160"/>
      <c r="Q59" s="160"/>
      <c r="R59" s="161"/>
      <c r="S59" s="1"/>
      <c r="T59" s="1"/>
    </row>
    <row r="60" spans="1:20" ht="22.5" customHeight="1">
      <c r="A60" s="162" t="s">
        <v>155</v>
      </c>
      <c r="B60" s="163"/>
      <c r="C60" s="53" t="s">
        <v>131</v>
      </c>
      <c r="D60" s="103" t="s">
        <v>184</v>
      </c>
      <c r="E60" s="86" t="str">
        <f t="shared" si="2"/>
        <v>2410</v>
      </c>
      <c r="F60" s="102"/>
      <c r="G60" s="102"/>
      <c r="H60" s="102"/>
      <c r="I60" s="102"/>
      <c r="J60" s="102"/>
      <c r="K60" s="102"/>
      <c r="L60" s="102"/>
      <c r="M60" s="159"/>
      <c r="N60" s="160"/>
      <c r="O60" s="160"/>
      <c r="P60" s="160"/>
      <c r="Q60" s="160"/>
      <c r="R60" s="161"/>
      <c r="S60" s="1"/>
      <c r="T60" s="1"/>
    </row>
    <row r="61" spans="1:20" ht="22.5" customHeight="1">
      <c r="A61" s="157" t="s">
        <v>185</v>
      </c>
      <c r="B61" s="158"/>
      <c r="C61" s="53" t="s">
        <v>131</v>
      </c>
      <c r="D61" s="103" t="s">
        <v>186</v>
      </c>
      <c r="E61" s="86" t="str">
        <f t="shared" si="2"/>
        <v>2500</v>
      </c>
      <c r="F61" s="102"/>
      <c r="G61" s="102"/>
      <c r="H61" s="102"/>
      <c r="I61" s="102"/>
      <c r="J61" s="102">
        <v>7159400</v>
      </c>
      <c r="K61" s="102">
        <v>29286600</v>
      </c>
      <c r="L61" s="102"/>
      <c r="M61" s="159">
        <v>36446000</v>
      </c>
      <c r="N61" s="160"/>
      <c r="O61" s="160"/>
      <c r="P61" s="160"/>
      <c r="Q61" s="160"/>
      <c r="R61" s="161"/>
      <c r="S61" s="1"/>
      <c r="T61" s="1"/>
    </row>
    <row r="62" spans="1:20" ht="22.5" customHeight="1">
      <c r="A62" s="162" t="s">
        <v>187</v>
      </c>
      <c r="B62" s="163"/>
      <c r="C62" s="53" t="s">
        <v>131</v>
      </c>
      <c r="D62" s="103" t="s">
        <v>188</v>
      </c>
      <c r="E62" s="86" t="str">
        <f t="shared" si="2"/>
        <v>2510</v>
      </c>
      <c r="F62" s="102"/>
      <c r="G62" s="102"/>
      <c r="H62" s="102"/>
      <c r="I62" s="102"/>
      <c r="J62" s="102"/>
      <c r="K62" s="102"/>
      <c r="L62" s="102"/>
      <c r="M62" s="159"/>
      <c r="N62" s="160"/>
      <c r="O62" s="160"/>
      <c r="P62" s="160"/>
      <c r="Q62" s="160"/>
      <c r="R62" s="161"/>
      <c r="S62" s="1"/>
      <c r="T62" s="1"/>
    </row>
    <row r="63" spans="1:20" ht="22.5" customHeight="1">
      <c r="A63" s="157" t="s">
        <v>189</v>
      </c>
      <c r="B63" s="158"/>
      <c r="C63" s="53" t="s">
        <v>131</v>
      </c>
      <c r="D63" s="103" t="s">
        <v>190</v>
      </c>
      <c r="E63" s="86" t="str">
        <f t="shared" si="2"/>
        <v>2600</v>
      </c>
      <c r="F63" s="102"/>
      <c r="G63" s="102">
        <v>366.4</v>
      </c>
      <c r="H63" s="102">
        <v>1.21</v>
      </c>
      <c r="I63" s="102">
        <v>367.61</v>
      </c>
      <c r="J63" s="102"/>
      <c r="K63" s="102">
        <v>366.4</v>
      </c>
      <c r="L63" s="102">
        <v>1.21</v>
      </c>
      <c r="M63" s="159">
        <v>367.61</v>
      </c>
      <c r="N63" s="160"/>
      <c r="O63" s="160"/>
      <c r="P63" s="160"/>
      <c r="Q63" s="160"/>
      <c r="R63" s="161"/>
      <c r="S63" s="1"/>
      <c r="T63" s="1"/>
    </row>
    <row r="64" spans="1:20" ht="22.5" customHeight="1" thickBot="1">
      <c r="A64" s="162" t="s">
        <v>187</v>
      </c>
      <c r="B64" s="163"/>
      <c r="C64" s="53" t="s">
        <v>131</v>
      </c>
      <c r="D64" s="103" t="s">
        <v>191</v>
      </c>
      <c r="E64" s="86" t="str">
        <f t="shared" si="2"/>
        <v>2610</v>
      </c>
      <c r="F64" s="102"/>
      <c r="G64" s="102"/>
      <c r="H64" s="102"/>
      <c r="I64" s="102"/>
      <c r="J64" s="102"/>
      <c r="K64" s="102"/>
      <c r="L64" s="102"/>
      <c r="M64" s="159"/>
      <c r="N64" s="160"/>
      <c r="O64" s="160"/>
      <c r="P64" s="160"/>
      <c r="Q64" s="160"/>
      <c r="R64" s="161"/>
      <c r="S64" s="1"/>
      <c r="T64" s="1"/>
    </row>
    <row r="65" spans="1:18" ht="6" customHeight="1">
      <c r="A65" s="95"/>
      <c r="B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3:31" ht="12.75">
      <c r="M66" s="1"/>
      <c r="N66" s="1"/>
      <c r="O66" s="1"/>
      <c r="P66" s="1"/>
      <c r="Q66" s="1"/>
      <c r="R66" s="28" t="s">
        <v>192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41" t="s">
        <v>3</v>
      </c>
      <c r="B67" s="142"/>
      <c r="C67" s="47"/>
      <c r="D67" s="131" t="s">
        <v>4</v>
      </c>
      <c r="E67" s="50"/>
      <c r="F67" s="146" t="s">
        <v>5</v>
      </c>
      <c r="G67" s="146"/>
      <c r="H67" s="146"/>
      <c r="I67" s="146"/>
      <c r="J67" s="147" t="s">
        <v>6</v>
      </c>
      <c r="K67" s="148"/>
      <c r="L67" s="148"/>
      <c r="M67" s="148"/>
      <c r="N67" s="148"/>
      <c r="O67" s="148"/>
      <c r="P67" s="148"/>
      <c r="Q67" s="148"/>
      <c r="R67" s="148"/>
      <c r="S67" s="1"/>
      <c r="T67" s="1"/>
    </row>
    <row r="68" spans="1:20" ht="12.75" customHeight="1">
      <c r="A68" s="141"/>
      <c r="B68" s="142"/>
      <c r="C68" s="48"/>
      <c r="D68" s="131"/>
      <c r="E68" s="51"/>
      <c r="F68" s="131" t="s">
        <v>17</v>
      </c>
      <c r="G68" s="131" t="s">
        <v>80</v>
      </c>
      <c r="H68" s="131" t="s">
        <v>81</v>
      </c>
      <c r="I68" s="131" t="s">
        <v>12</v>
      </c>
      <c r="J68" s="131" t="s">
        <v>17</v>
      </c>
      <c r="K68" s="131" t="s">
        <v>80</v>
      </c>
      <c r="L68" s="131" t="s">
        <v>81</v>
      </c>
      <c r="M68" s="131" t="s">
        <v>12</v>
      </c>
      <c r="N68" s="131"/>
      <c r="O68" s="131"/>
      <c r="P68" s="131"/>
      <c r="Q68" s="131"/>
      <c r="R68" s="132"/>
      <c r="S68" s="1"/>
      <c r="T68" s="1"/>
    </row>
    <row r="69" spans="1:20" ht="12.75">
      <c r="A69" s="141"/>
      <c r="B69" s="142"/>
      <c r="C69" s="48"/>
      <c r="D69" s="131"/>
      <c r="E69" s="5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2"/>
      <c r="S69" s="1"/>
      <c r="T69" s="1"/>
    </row>
    <row r="70" spans="1:20" ht="12.75">
      <c r="A70" s="141"/>
      <c r="B70" s="142"/>
      <c r="C70" s="49"/>
      <c r="D70" s="131"/>
      <c r="E70" s="52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2"/>
      <c r="S70" s="1"/>
      <c r="T70" s="1"/>
    </row>
    <row r="71" spans="1:31" s="56" customFormat="1" ht="13.5" thickBot="1">
      <c r="A71" s="149">
        <v>1</v>
      </c>
      <c r="B71" s="150"/>
      <c r="C71" s="54"/>
      <c r="D71" s="89">
        <v>2</v>
      </c>
      <c r="E71" s="89"/>
      <c r="F71" s="89">
        <v>3</v>
      </c>
      <c r="G71" s="89">
        <v>4</v>
      </c>
      <c r="H71" s="89">
        <v>5</v>
      </c>
      <c r="I71" s="89">
        <v>6</v>
      </c>
      <c r="J71" s="89">
        <v>7</v>
      </c>
      <c r="K71" s="89">
        <v>8</v>
      </c>
      <c r="L71" s="89">
        <v>9</v>
      </c>
      <c r="M71" s="151">
        <v>10</v>
      </c>
      <c r="N71" s="151"/>
      <c r="O71" s="151"/>
      <c r="P71" s="151"/>
      <c r="Q71" s="151"/>
      <c r="R71" s="152"/>
      <c r="S71" s="55"/>
      <c r="T71" s="55"/>
      <c r="Y71" s="57"/>
      <c r="Z71" s="57"/>
      <c r="AA71" s="57"/>
      <c r="AB71" s="57"/>
      <c r="AC71" s="57"/>
      <c r="AD71" s="57"/>
      <c r="AE71" s="57"/>
    </row>
    <row r="72" spans="1:20" ht="12.75" customHeight="1">
      <c r="A72" s="157" t="s">
        <v>193</v>
      </c>
      <c r="B72" s="158"/>
      <c r="C72" s="53" t="s">
        <v>131</v>
      </c>
      <c r="D72" s="103" t="s">
        <v>194</v>
      </c>
      <c r="E72" s="86" t="str">
        <f aca="true" t="shared" si="3" ref="E72:E78">IF(LEN(D72)=3,CONCATENATE(D72,"0"),IF(LEN(D72)&gt;=4,CONCATENATE(LEFT(D72,3),"1"),D72))</f>
        <v>2700</v>
      </c>
      <c r="F72" s="102"/>
      <c r="G72" s="102"/>
      <c r="H72" s="102"/>
      <c r="I72" s="102"/>
      <c r="J72" s="102"/>
      <c r="K72" s="102"/>
      <c r="L72" s="102"/>
      <c r="M72" s="159"/>
      <c r="N72" s="160"/>
      <c r="O72" s="160"/>
      <c r="P72" s="160"/>
      <c r="Q72" s="160"/>
      <c r="R72" s="161"/>
      <c r="S72" s="1"/>
      <c r="T72" s="1"/>
    </row>
    <row r="73" spans="1:20" ht="22.5" customHeight="1">
      <c r="A73" s="162" t="s">
        <v>195</v>
      </c>
      <c r="B73" s="163"/>
      <c r="C73" s="53" t="s">
        <v>131</v>
      </c>
      <c r="D73" s="103" t="s">
        <v>196</v>
      </c>
      <c r="E73" s="86" t="str">
        <f t="shared" si="3"/>
        <v>2710</v>
      </c>
      <c r="F73" s="102"/>
      <c r="G73" s="102"/>
      <c r="H73" s="102"/>
      <c r="I73" s="102"/>
      <c r="J73" s="102"/>
      <c r="K73" s="102"/>
      <c r="L73" s="102"/>
      <c r="M73" s="159"/>
      <c r="N73" s="160"/>
      <c r="O73" s="160"/>
      <c r="P73" s="160"/>
      <c r="Q73" s="160"/>
      <c r="R73" s="161"/>
      <c r="S73" s="1"/>
      <c r="T73" s="1"/>
    </row>
    <row r="74" spans="1:20" ht="12.75" customHeight="1">
      <c r="A74" s="157" t="s">
        <v>197</v>
      </c>
      <c r="B74" s="158"/>
      <c r="C74" s="53" t="s">
        <v>131</v>
      </c>
      <c r="D74" s="103" t="s">
        <v>198</v>
      </c>
      <c r="E74" s="86" t="str">
        <f t="shared" si="3"/>
        <v>2800</v>
      </c>
      <c r="F74" s="102"/>
      <c r="G74" s="102"/>
      <c r="H74" s="102"/>
      <c r="I74" s="102"/>
      <c r="J74" s="102"/>
      <c r="K74" s="102"/>
      <c r="L74" s="102"/>
      <c r="M74" s="159"/>
      <c r="N74" s="160"/>
      <c r="O74" s="160"/>
      <c r="P74" s="160"/>
      <c r="Q74" s="160"/>
      <c r="R74" s="161"/>
      <c r="S74" s="1"/>
      <c r="T74" s="1"/>
    </row>
    <row r="75" spans="1:20" ht="22.5" customHeight="1">
      <c r="A75" s="162" t="s">
        <v>199</v>
      </c>
      <c r="B75" s="163"/>
      <c r="C75" s="53" t="s">
        <v>131</v>
      </c>
      <c r="D75" s="103" t="s">
        <v>200</v>
      </c>
      <c r="E75" s="86" t="str">
        <f t="shared" si="3"/>
        <v>2820</v>
      </c>
      <c r="F75" s="102"/>
      <c r="G75" s="102"/>
      <c r="H75" s="102"/>
      <c r="I75" s="102"/>
      <c r="J75" s="102"/>
      <c r="K75" s="102"/>
      <c r="L75" s="102"/>
      <c r="M75" s="159"/>
      <c r="N75" s="160"/>
      <c r="O75" s="160"/>
      <c r="P75" s="160"/>
      <c r="Q75" s="160"/>
      <c r="R75" s="161"/>
      <c r="S75" s="1"/>
      <c r="T75" s="1"/>
    </row>
    <row r="76" spans="1:20" ht="12.75" customHeight="1">
      <c r="A76" s="157" t="s">
        <v>201</v>
      </c>
      <c r="B76" s="158"/>
      <c r="C76" s="53" t="s">
        <v>131</v>
      </c>
      <c r="D76" s="103" t="s">
        <v>202</v>
      </c>
      <c r="E76" s="86" t="str">
        <f t="shared" si="3"/>
        <v>2900</v>
      </c>
      <c r="F76" s="102"/>
      <c r="G76" s="102"/>
      <c r="H76" s="102"/>
      <c r="I76" s="102"/>
      <c r="J76" s="102"/>
      <c r="K76" s="102"/>
      <c r="L76" s="102"/>
      <c r="M76" s="159"/>
      <c r="N76" s="160"/>
      <c r="O76" s="160"/>
      <c r="P76" s="160"/>
      <c r="Q76" s="160"/>
      <c r="R76" s="161"/>
      <c r="S76" s="1"/>
      <c r="T76" s="1"/>
    </row>
    <row r="77" spans="1:20" ht="22.5" customHeight="1">
      <c r="A77" s="164" t="s">
        <v>203</v>
      </c>
      <c r="B77" s="165"/>
      <c r="C77" s="53" t="s">
        <v>131</v>
      </c>
      <c r="D77" s="103" t="s">
        <v>204</v>
      </c>
      <c r="E77" s="86" t="str">
        <f t="shared" si="3"/>
        <v>3400</v>
      </c>
      <c r="F77" s="102"/>
      <c r="G77" s="102">
        <v>366.4</v>
      </c>
      <c r="H77" s="102">
        <v>501.21</v>
      </c>
      <c r="I77" s="102">
        <v>867.61</v>
      </c>
      <c r="J77" s="102">
        <v>7159400</v>
      </c>
      <c r="K77" s="102">
        <v>29286966.4</v>
      </c>
      <c r="L77" s="102">
        <v>17691.71</v>
      </c>
      <c r="M77" s="159">
        <v>36464058.11</v>
      </c>
      <c r="N77" s="160"/>
      <c r="O77" s="160"/>
      <c r="P77" s="160"/>
      <c r="Q77" s="160"/>
      <c r="R77" s="161"/>
      <c r="S77" s="1"/>
      <c r="T77" s="1"/>
    </row>
    <row r="78" spans="1:20" ht="12.75" customHeight="1" thickBot="1">
      <c r="A78" s="164" t="s">
        <v>205</v>
      </c>
      <c r="B78" s="165"/>
      <c r="C78" s="53" t="s">
        <v>131</v>
      </c>
      <c r="D78" s="103" t="s">
        <v>206</v>
      </c>
      <c r="E78" s="86" t="str">
        <f t="shared" si="3"/>
        <v>3500</v>
      </c>
      <c r="F78" s="102">
        <v>863287.99</v>
      </c>
      <c r="G78" s="102">
        <v>159251445.71</v>
      </c>
      <c r="H78" s="102">
        <v>15361410.79</v>
      </c>
      <c r="I78" s="102">
        <v>175476144.49</v>
      </c>
      <c r="J78" s="102">
        <v>7781493.62</v>
      </c>
      <c r="K78" s="102">
        <v>187141660.72</v>
      </c>
      <c r="L78" s="102">
        <v>2888715.7</v>
      </c>
      <c r="M78" s="159">
        <v>197811870.04</v>
      </c>
      <c r="N78" s="160"/>
      <c r="O78" s="160"/>
      <c r="P78" s="160"/>
      <c r="Q78" s="160"/>
      <c r="R78" s="161"/>
      <c r="S78" s="1"/>
      <c r="T78" s="1"/>
    </row>
    <row r="79" spans="1:18" ht="6" customHeight="1">
      <c r="A79" s="95"/>
      <c r="B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3:31" ht="12.75">
      <c r="M80" s="1"/>
      <c r="N80" s="1"/>
      <c r="O80" s="1"/>
      <c r="P80" s="1"/>
      <c r="Q80" s="1"/>
      <c r="R80" s="28" t="s">
        <v>207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41" t="s">
        <v>208</v>
      </c>
      <c r="B81" s="142"/>
      <c r="C81" s="47"/>
      <c r="D81" s="131" t="s">
        <v>4</v>
      </c>
      <c r="E81" s="50"/>
      <c r="F81" s="146" t="s">
        <v>5</v>
      </c>
      <c r="G81" s="146"/>
      <c r="H81" s="146"/>
      <c r="I81" s="146"/>
      <c r="J81" s="147" t="s">
        <v>6</v>
      </c>
      <c r="K81" s="148"/>
      <c r="L81" s="148"/>
      <c r="M81" s="148"/>
      <c r="N81" s="148"/>
      <c r="O81" s="148"/>
      <c r="P81" s="148"/>
      <c r="Q81" s="148"/>
      <c r="R81" s="148"/>
      <c r="S81" s="1"/>
      <c r="T81" s="1"/>
    </row>
    <row r="82" spans="1:20" ht="12.75" customHeight="1">
      <c r="A82" s="141"/>
      <c r="B82" s="142"/>
      <c r="C82" s="48"/>
      <c r="D82" s="131"/>
      <c r="E82" s="51"/>
      <c r="F82" s="131" t="s">
        <v>17</v>
      </c>
      <c r="G82" s="131" t="s">
        <v>80</v>
      </c>
      <c r="H82" s="131" t="s">
        <v>81</v>
      </c>
      <c r="I82" s="131" t="s">
        <v>12</v>
      </c>
      <c r="J82" s="131" t="s">
        <v>17</v>
      </c>
      <c r="K82" s="131" t="s">
        <v>80</v>
      </c>
      <c r="L82" s="131" t="s">
        <v>81</v>
      </c>
      <c r="M82" s="131" t="s">
        <v>12</v>
      </c>
      <c r="N82" s="131"/>
      <c r="O82" s="131"/>
      <c r="P82" s="131"/>
      <c r="Q82" s="131"/>
      <c r="R82" s="132"/>
      <c r="S82" s="1"/>
      <c r="T82" s="1"/>
    </row>
    <row r="83" spans="1:20" ht="12.75">
      <c r="A83" s="141"/>
      <c r="B83" s="142"/>
      <c r="C83" s="48"/>
      <c r="D83" s="131"/>
      <c r="E83" s="5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2"/>
      <c r="S83" s="1"/>
      <c r="T83" s="1"/>
    </row>
    <row r="84" spans="1:20" ht="12.75">
      <c r="A84" s="141"/>
      <c r="B84" s="142"/>
      <c r="C84" s="49"/>
      <c r="D84" s="131"/>
      <c r="E84" s="52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2"/>
      <c r="S84" s="1"/>
      <c r="T84" s="1"/>
    </row>
    <row r="85" spans="1:31" s="56" customFormat="1" ht="13.5" thickBot="1">
      <c r="A85" s="149">
        <v>1</v>
      </c>
      <c r="B85" s="150"/>
      <c r="C85" s="54"/>
      <c r="D85" s="89">
        <v>2</v>
      </c>
      <c r="E85" s="89"/>
      <c r="F85" s="89">
        <v>3</v>
      </c>
      <c r="G85" s="89">
        <v>4</v>
      </c>
      <c r="H85" s="89">
        <v>5</v>
      </c>
      <c r="I85" s="89">
        <v>6</v>
      </c>
      <c r="J85" s="89">
        <v>7</v>
      </c>
      <c r="K85" s="89">
        <v>8</v>
      </c>
      <c r="L85" s="89">
        <v>9</v>
      </c>
      <c r="M85" s="151">
        <v>10</v>
      </c>
      <c r="N85" s="151"/>
      <c r="O85" s="151"/>
      <c r="P85" s="151"/>
      <c r="Q85" s="151"/>
      <c r="R85" s="152"/>
      <c r="S85" s="55"/>
      <c r="T85" s="55"/>
      <c r="Y85" s="57"/>
      <c r="Z85" s="57"/>
      <c r="AA85" s="57"/>
      <c r="AB85" s="57"/>
      <c r="AC85" s="57"/>
      <c r="AD85" s="57"/>
      <c r="AE85" s="57"/>
    </row>
    <row r="86" spans="1:31" ht="12.75" customHeight="1">
      <c r="A86" s="153" t="s">
        <v>209</v>
      </c>
      <c r="B86" s="154"/>
      <c r="C86" s="40"/>
      <c r="D86" s="90"/>
      <c r="E86" s="87"/>
      <c r="F86" s="88"/>
      <c r="G86" s="88"/>
      <c r="H86" s="88"/>
      <c r="I86" s="88"/>
      <c r="J86" s="88"/>
      <c r="K86" s="88"/>
      <c r="L86" s="88"/>
      <c r="M86" s="155"/>
      <c r="N86" s="155"/>
      <c r="O86" s="155"/>
      <c r="P86" s="155"/>
      <c r="Q86" s="155"/>
      <c r="R86" s="156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57" t="s">
        <v>210</v>
      </c>
      <c r="B87" s="158"/>
      <c r="C87" s="53" t="s">
        <v>212</v>
      </c>
      <c r="D87" s="103" t="s">
        <v>211</v>
      </c>
      <c r="E87" s="86" t="str">
        <f aca="true" t="shared" si="4" ref="E87:E102">IF(LEN(D87)=3,CONCATENATE(D87,"0"),IF(LEN(D87)&gt;=4,CONCATENATE(LEFT(D87,3),"1"),D87))</f>
        <v>4000</v>
      </c>
      <c r="F87" s="102"/>
      <c r="G87" s="102"/>
      <c r="H87" s="102"/>
      <c r="I87" s="102"/>
      <c r="J87" s="102"/>
      <c r="K87" s="102"/>
      <c r="L87" s="102"/>
      <c r="M87" s="159"/>
      <c r="N87" s="160"/>
      <c r="O87" s="160"/>
      <c r="P87" s="160"/>
      <c r="Q87" s="160"/>
      <c r="R87" s="161"/>
      <c r="S87" s="1"/>
      <c r="T87" s="1"/>
    </row>
    <row r="88" spans="1:20" ht="22.5" customHeight="1">
      <c r="A88" s="162" t="s">
        <v>195</v>
      </c>
      <c r="B88" s="163"/>
      <c r="C88" s="53" t="s">
        <v>212</v>
      </c>
      <c r="D88" s="103" t="s">
        <v>213</v>
      </c>
      <c r="E88" s="86" t="str">
        <f t="shared" si="4"/>
        <v>4010</v>
      </c>
      <c r="F88" s="102"/>
      <c r="G88" s="102"/>
      <c r="H88" s="102"/>
      <c r="I88" s="102"/>
      <c r="J88" s="102"/>
      <c r="K88" s="102"/>
      <c r="L88" s="102"/>
      <c r="M88" s="159"/>
      <c r="N88" s="160"/>
      <c r="O88" s="160"/>
      <c r="P88" s="160"/>
      <c r="Q88" s="160"/>
      <c r="R88" s="161"/>
      <c r="S88" s="1"/>
      <c r="T88" s="1"/>
    </row>
    <row r="89" spans="1:20" ht="22.5" customHeight="1">
      <c r="A89" s="157" t="s">
        <v>214</v>
      </c>
      <c r="B89" s="158"/>
      <c r="C89" s="53" t="s">
        <v>212</v>
      </c>
      <c r="D89" s="103" t="s">
        <v>215</v>
      </c>
      <c r="E89" s="86" t="str">
        <f t="shared" si="4"/>
        <v>4100</v>
      </c>
      <c r="F89" s="102">
        <v>9022.89</v>
      </c>
      <c r="G89" s="102">
        <v>755560.11</v>
      </c>
      <c r="H89" s="102">
        <v>37269.06</v>
      </c>
      <c r="I89" s="102">
        <v>801852.06</v>
      </c>
      <c r="J89" s="102">
        <v>84431.02</v>
      </c>
      <c r="K89" s="102">
        <v>137352.29</v>
      </c>
      <c r="L89" s="102">
        <v>107355.54</v>
      </c>
      <c r="M89" s="159">
        <v>329138.85</v>
      </c>
      <c r="N89" s="160"/>
      <c r="O89" s="160"/>
      <c r="P89" s="160"/>
      <c r="Q89" s="160"/>
      <c r="R89" s="161"/>
      <c r="S89" s="1"/>
      <c r="T89" s="1"/>
    </row>
    <row r="90" spans="1:20" ht="22.5" customHeight="1">
      <c r="A90" s="162" t="s">
        <v>216</v>
      </c>
      <c r="B90" s="163"/>
      <c r="C90" s="53" t="s">
        <v>212</v>
      </c>
      <c r="D90" s="103" t="s">
        <v>217</v>
      </c>
      <c r="E90" s="86" t="str">
        <f t="shared" si="4"/>
        <v>4110</v>
      </c>
      <c r="F90" s="102"/>
      <c r="G90" s="102"/>
      <c r="H90" s="102"/>
      <c r="I90" s="102"/>
      <c r="J90" s="102"/>
      <c r="K90" s="102"/>
      <c r="L90" s="102"/>
      <c r="M90" s="159"/>
      <c r="N90" s="160"/>
      <c r="O90" s="160"/>
      <c r="P90" s="160"/>
      <c r="Q90" s="160"/>
      <c r="R90" s="161"/>
      <c r="S90" s="1"/>
      <c r="T90" s="1"/>
    </row>
    <row r="91" spans="1:20" ht="12.75" customHeight="1">
      <c r="A91" s="157" t="s">
        <v>218</v>
      </c>
      <c r="B91" s="158"/>
      <c r="C91" s="53" t="s">
        <v>212</v>
      </c>
      <c r="D91" s="103" t="s">
        <v>219</v>
      </c>
      <c r="E91" s="86" t="str">
        <f t="shared" si="4"/>
        <v>4200</v>
      </c>
      <c r="F91" s="102"/>
      <c r="G91" s="102"/>
      <c r="H91" s="102"/>
      <c r="I91" s="102"/>
      <c r="J91" s="102"/>
      <c r="K91" s="102"/>
      <c r="L91" s="102"/>
      <c r="M91" s="159"/>
      <c r="N91" s="160"/>
      <c r="O91" s="160"/>
      <c r="P91" s="160"/>
      <c r="Q91" s="160"/>
      <c r="R91" s="161"/>
      <c r="S91" s="1"/>
      <c r="T91" s="1"/>
    </row>
    <row r="92" spans="1:20" ht="12.75" customHeight="1">
      <c r="A92" s="157" t="s">
        <v>220</v>
      </c>
      <c r="B92" s="158"/>
      <c r="C92" s="53" t="s">
        <v>212</v>
      </c>
      <c r="D92" s="103" t="s">
        <v>221</v>
      </c>
      <c r="E92" s="86" t="str">
        <f t="shared" si="4"/>
        <v>4300</v>
      </c>
      <c r="F92" s="102"/>
      <c r="G92" s="102"/>
      <c r="H92" s="102"/>
      <c r="I92" s="102"/>
      <c r="J92" s="102"/>
      <c r="K92" s="102"/>
      <c r="L92" s="102"/>
      <c r="M92" s="159"/>
      <c r="N92" s="160"/>
      <c r="O92" s="160"/>
      <c r="P92" s="160"/>
      <c r="Q92" s="160"/>
      <c r="R92" s="161"/>
      <c r="S92" s="1"/>
      <c r="T92" s="1"/>
    </row>
    <row r="93" spans="1:20" ht="33.75" customHeight="1">
      <c r="A93" s="162" t="s">
        <v>222</v>
      </c>
      <c r="B93" s="163"/>
      <c r="C93" s="53" t="s">
        <v>212</v>
      </c>
      <c r="D93" s="103" t="s">
        <v>223</v>
      </c>
      <c r="E93" s="86" t="str">
        <f t="shared" si="4"/>
        <v>4310</v>
      </c>
      <c r="F93" s="102"/>
      <c r="G93" s="102"/>
      <c r="H93" s="102"/>
      <c r="I93" s="102"/>
      <c r="J93" s="102"/>
      <c r="K93" s="102"/>
      <c r="L93" s="102"/>
      <c r="M93" s="159"/>
      <c r="N93" s="160"/>
      <c r="O93" s="160"/>
      <c r="P93" s="160"/>
      <c r="Q93" s="160"/>
      <c r="R93" s="161"/>
      <c r="S93" s="1"/>
      <c r="T93" s="1"/>
    </row>
    <row r="94" spans="1:20" ht="12.75" customHeight="1">
      <c r="A94" s="162" t="s">
        <v>224</v>
      </c>
      <c r="B94" s="163"/>
      <c r="C94" s="53" t="s">
        <v>212</v>
      </c>
      <c r="D94" s="103" t="s">
        <v>225</v>
      </c>
      <c r="E94" s="86" t="str">
        <f t="shared" si="4"/>
        <v>4320</v>
      </c>
      <c r="F94" s="102"/>
      <c r="G94" s="102"/>
      <c r="H94" s="102"/>
      <c r="I94" s="102"/>
      <c r="J94" s="102"/>
      <c r="K94" s="102"/>
      <c r="L94" s="102"/>
      <c r="M94" s="159"/>
      <c r="N94" s="160"/>
      <c r="O94" s="160"/>
      <c r="P94" s="160"/>
      <c r="Q94" s="160"/>
      <c r="R94" s="161"/>
      <c r="S94" s="1"/>
      <c r="T94" s="1"/>
    </row>
    <row r="95" spans="1:20" ht="12.75" customHeight="1">
      <c r="A95" s="162" t="s">
        <v>226</v>
      </c>
      <c r="B95" s="163"/>
      <c r="C95" s="53" t="s">
        <v>212</v>
      </c>
      <c r="D95" s="103" t="s">
        <v>227</v>
      </c>
      <c r="E95" s="86" t="str">
        <f t="shared" si="4"/>
        <v>4330</v>
      </c>
      <c r="F95" s="102"/>
      <c r="G95" s="102"/>
      <c r="H95" s="102"/>
      <c r="I95" s="102"/>
      <c r="J95" s="102"/>
      <c r="K95" s="102"/>
      <c r="L95" s="102"/>
      <c r="M95" s="159"/>
      <c r="N95" s="160"/>
      <c r="O95" s="160"/>
      <c r="P95" s="160"/>
      <c r="Q95" s="160"/>
      <c r="R95" s="161"/>
      <c r="S95" s="1"/>
      <c r="T95" s="1"/>
    </row>
    <row r="96" spans="1:20" ht="12.75" customHeight="1">
      <c r="A96" s="162" t="s">
        <v>228</v>
      </c>
      <c r="B96" s="163"/>
      <c r="C96" s="53" t="s">
        <v>212</v>
      </c>
      <c r="D96" s="103" t="s">
        <v>229</v>
      </c>
      <c r="E96" s="86" t="str">
        <f t="shared" si="4"/>
        <v>4340</v>
      </c>
      <c r="F96" s="102"/>
      <c r="G96" s="102"/>
      <c r="H96" s="102"/>
      <c r="I96" s="102"/>
      <c r="J96" s="102"/>
      <c r="K96" s="102"/>
      <c r="L96" s="102"/>
      <c r="M96" s="159"/>
      <c r="N96" s="160"/>
      <c r="O96" s="160"/>
      <c r="P96" s="160"/>
      <c r="Q96" s="160"/>
      <c r="R96" s="161"/>
      <c r="S96" s="1"/>
      <c r="T96" s="1"/>
    </row>
    <row r="97" spans="1:20" ht="22.5" customHeight="1">
      <c r="A97" s="157" t="s">
        <v>230</v>
      </c>
      <c r="B97" s="158"/>
      <c r="C97" s="53" t="s">
        <v>212</v>
      </c>
      <c r="D97" s="103" t="s">
        <v>231</v>
      </c>
      <c r="E97" s="86" t="str">
        <f t="shared" si="4"/>
        <v>4700</v>
      </c>
      <c r="F97" s="102"/>
      <c r="G97" s="102"/>
      <c r="H97" s="102"/>
      <c r="I97" s="102"/>
      <c r="J97" s="102"/>
      <c r="K97" s="102"/>
      <c r="L97" s="102"/>
      <c r="M97" s="159"/>
      <c r="N97" s="160"/>
      <c r="O97" s="160"/>
      <c r="P97" s="160"/>
      <c r="Q97" s="160"/>
      <c r="R97" s="161"/>
      <c r="S97" s="1"/>
      <c r="T97" s="1"/>
    </row>
    <row r="98" spans="1:20" ht="22.5" customHeight="1">
      <c r="A98" s="162" t="s">
        <v>187</v>
      </c>
      <c r="B98" s="163"/>
      <c r="C98" s="53" t="s">
        <v>212</v>
      </c>
      <c r="D98" s="103" t="s">
        <v>232</v>
      </c>
      <c r="E98" s="86" t="str">
        <f t="shared" si="4"/>
        <v>4710</v>
      </c>
      <c r="F98" s="102"/>
      <c r="G98" s="102"/>
      <c r="H98" s="102"/>
      <c r="I98" s="102"/>
      <c r="J98" s="102"/>
      <c r="K98" s="102"/>
      <c r="L98" s="102"/>
      <c r="M98" s="159"/>
      <c r="N98" s="160"/>
      <c r="O98" s="160"/>
      <c r="P98" s="160"/>
      <c r="Q98" s="160"/>
      <c r="R98" s="161"/>
      <c r="S98" s="1"/>
      <c r="T98" s="1"/>
    </row>
    <row r="99" spans="1:20" ht="12.75" customHeight="1">
      <c r="A99" s="157" t="s">
        <v>233</v>
      </c>
      <c r="B99" s="158"/>
      <c r="C99" s="53" t="s">
        <v>212</v>
      </c>
      <c r="D99" s="103" t="s">
        <v>234</v>
      </c>
      <c r="E99" s="86" t="str">
        <f t="shared" si="4"/>
        <v>4800</v>
      </c>
      <c r="F99" s="102"/>
      <c r="G99" s="102">
        <v>178743192.29</v>
      </c>
      <c r="H99" s="102"/>
      <c r="I99" s="102">
        <v>178743192.29</v>
      </c>
      <c r="J99" s="102"/>
      <c r="K99" s="102">
        <v>178780829.87</v>
      </c>
      <c r="L99" s="102"/>
      <c r="M99" s="159">
        <v>178780829.87</v>
      </c>
      <c r="N99" s="160"/>
      <c r="O99" s="160"/>
      <c r="P99" s="160"/>
      <c r="Q99" s="160"/>
      <c r="R99" s="161"/>
      <c r="S99" s="1"/>
      <c r="T99" s="1"/>
    </row>
    <row r="100" spans="1:20" ht="12.75" customHeight="1">
      <c r="A100" s="157" t="s">
        <v>235</v>
      </c>
      <c r="B100" s="158"/>
      <c r="C100" s="53" t="s">
        <v>212</v>
      </c>
      <c r="D100" s="103" t="s">
        <v>236</v>
      </c>
      <c r="E100" s="86" t="str">
        <f t="shared" si="4"/>
        <v>5100</v>
      </c>
      <c r="F100" s="102"/>
      <c r="G100" s="102"/>
      <c r="H100" s="102">
        <v>14797742</v>
      </c>
      <c r="I100" s="102">
        <v>14797742</v>
      </c>
      <c r="J100" s="102">
        <v>7159400</v>
      </c>
      <c r="K100" s="102">
        <v>29286600</v>
      </c>
      <c r="L100" s="102">
        <v>2240882</v>
      </c>
      <c r="M100" s="159">
        <v>38686882</v>
      </c>
      <c r="N100" s="160"/>
      <c r="O100" s="160"/>
      <c r="P100" s="160"/>
      <c r="Q100" s="160"/>
      <c r="R100" s="161"/>
      <c r="S100" s="1"/>
      <c r="T100" s="1"/>
    </row>
    <row r="101" spans="1:20" ht="12.75" customHeight="1">
      <c r="A101" s="157" t="s">
        <v>237</v>
      </c>
      <c r="B101" s="158"/>
      <c r="C101" s="53" t="s">
        <v>212</v>
      </c>
      <c r="D101" s="103" t="s">
        <v>238</v>
      </c>
      <c r="E101" s="86" t="str">
        <f t="shared" si="4"/>
        <v>5200</v>
      </c>
      <c r="F101" s="102"/>
      <c r="G101" s="102">
        <v>814141</v>
      </c>
      <c r="H101" s="102">
        <v>33592</v>
      </c>
      <c r="I101" s="102">
        <v>847733</v>
      </c>
      <c r="J101" s="102"/>
      <c r="K101" s="102">
        <v>944340.6</v>
      </c>
      <c r="L101" s="102">
        <v>85671.6</v>
      </c>
      <c r="M101" s="159">
        <v>1030012.2</v>
      </c>
      <c r="N101" s="160"/>
      <c r="O101" s="160"/>
      <c r="P101" s="160"/>
      <c r="Q101" s="160"/>
      <c r="R101" s="161"/>
      <c r="S101" s="1"/>
      <c r="T101" s="1"/>
    </row>
    <row r="102" spans="1:20" ht="22.5" customHeight="1">
      <c r="A102" s="164" t="s">
        <v>239</v>
      </c>
      <c r="B102" s="165"/>
      <c r="C102" s="53" t="s">
        <v>212</v>
      </c>
      <c r="D102" s="103" t="s">
        <v>240</v>
      </c>
      <c r="E102" s="86" t="str">
        <f t="shared" si="4"/>
        <v>5500</v>
      </c>
      <c r="F102" s="102">
        <v>9022.89</v>
      </c>
      <c r="G102" s="102">
        <v>180312893.4</v>
      </c>
      <c r="H102" s="102">
        <v>14868603.06</v>
      </c>
      <c r="I102" s="102">
        <v>195190519.35</v>
      </c>
      <c r="J102" s="102">
        <v>7243831.02</v>
      </c>
      <c r="K102" s="102">
        <v>209149122.76</v>
      </c>
      <c r="L102" s="102">
        <v>2433909.14</v>
      </c>
      <c r="M102" s="159">
        <v>218826862.92</v>
      </c>
      <c r="N102" s="160"/>
      <c r="O102" s="160"/>
      <c r="P102" s="160"/>
      <c r="Q102" s="160"/>
      <c r="R102" s="161"/>
      <c r="S102" s="1"/>
      <c r="T102" s="1"/>
    </row>
    <row r="103" spans="1:31" ht="12.75" customHeight="1">
      <c r="A103" s="153" t="s">
        <v>241</v>
      </c>
      <c r="B103" s="154"/>
      <c r="C103" s="40"/>
      <c r="D103" s="90"/>
      <c r="E103" s="87"/>
      <c r="F103" s="88"/>
      <c r="G103" s="88"/>
      <c r="H103" s="88"/>
      <c r="I103" s="88"/>
      <c r="J103" s="88"/>
      <c r="K103" s="88"/>
      <c r="L103" s="88"/>
      <c r="M103" s="155"/>
      <c r="N103" s="155"/>
      <c r="O103" s="155"/>
      <c r="P103" s="155"/>
      <c r="Q103" s="155"/>
      <c r="R103" s="156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>
      <c r="A104" s="157" t="s">
        <v>242</v>
      </c>
      <c r="B104" s="158"/>
      <c r="C104" s="53" t="s">
        <v>212</v>
      </c>
      <c r="D104" s="103" t="s">
        <v>243</v>
      </c>
      <c r="E104" s="86" t="str">
        <f>IF(LEN(D104)=3,CONCATENATE(D104,"0"),IF(LEN(D104)&gt;=4,CONCATENATE(LEFT(D104,3),"1"),D104))</f>
        <v>5700</v>
      </c>
      <c r="F104" s="102">
        <v>854265.1</v>
      </c>
      <c r="G104" s="102">
        <v>-21061447.69</v>
      </c>
      <c r="H104" s="102">
        <v>492807.73</v>
      </c>
      <c r="I104" s="102">
        <v>-19714374.86</v>
      </c>
      <c r="J104" s="102">
        <v>537662.6</v>
      </c>
      <c r="K104" s="102">
        <v>-22007462.04</v>
      </c>
      <c r="L104" s="102">
        <v>454806.56</v>
      </c>
      <c r="M104" s="159">
        <v>-21014992.88</v>
      </c>
      <c r="N104" s="160"/>
      <c r="O104" s="160"/>
      <c r="P104" s="160"/>
      <c r="Q104" s="160"/>
      <c r="R104" s="161"/>
      <c r="S104" s="1"/>
      <c r="T104" s="1"/>
    </row>
    <row r="105" spans="1:20" ht="12.75" customHeight="1">
      <c r="A105" s="164" t="s">
        <v>244</v>
      </c>
      <c r="B105" s="165"/>
      <c r="C105" s="53" t="s">
        <v>212</v>
      </c>
      <c r="D105" s="103" t="s">
        <v>245</v>
      </c>
      <c r="E105" s="86" t="str">
        <f>IF(LEN(D105)=3,CONCATENATE(D105,"0"),IF(LEN(D105)&gt;=4,CONCATENATE(LEFT(D105,3),"1"),D105))</f>
        <v>7000</v>
      </c>
      <c r="F105" s="102">
        <v>863287.99</v>
      </c>
      <c r="G105" s="102">
        <v>159251445.71</v>
      </c>
      <c r="H105" s="102">
        <v>15361410.79</v>
      </c>
      <c r="I105" s="102">
        <v>175476144.49</v>
      </c>
      <c r="J105" s="102">
        <v>7781493.62</v>
      </c>
      <c r="K105" s="102">
        <v>187141660.72</v>
      </c>
      <c r="L105" s="102">
        <v>2888715.7</v>
      </c>
      <c r="M105" s="159">
        <v>197811870.04</v>
      </c>
      <c r="N105" s="160"/>
      <c r="O105" s="160"/>
      <c r="P105" s="160"/>
      <c r="Q105" s="160"/>
      <c r="R105" s="161"/>
      <c r="S105" s="1"/>
      <c r="T105" s="1"/>
    </row>
    <row r="106" spans="13:31" ht="12.75" hidden="1">
      <c r="M106" s="1"/>
      <c r="N106" s="1"/>
      <c r="O106" s="1"/>
      <c r="P106" s="1"/>
      <c r="Q106" s="1"/>
      <c r="R106" s="28"/>
      <c r="S106" s="1"/>
      <c r="T106" s="1"/>
      <c r="Y106" s="11"/>
      <c r="Z106" s="11"/>
      <c r="AA106" s="11"/>
      <c r="AB106" s="11"/>
      <c r="AC106" s="11"/>
      <c r="AD106" s="11"/>
      <c r="AE106" s="11"/>
    </row>
    <row r="107" spans="1:3" ht="12.75">
      <c r="A107" s="110" t="s">
        <v>116</v>
      </c>
      <c r="B107" s="11"/>
      <c r="C107" s="11"/>
    </row>
    <row r="108" spans="1:3" ht="12.75">
      <c r="A108" s="110" t="s">
        <v>117</v>
      </c>
      <c r="B108" s="11"/>
      <c r="C108" s="11"/>
    </row>
    <row r="109" spans="10:18" ht="12.75">
      <c r="J109" s="1"/>
      <c r="K109" s="1"/>
      <c r="L109" s="1"/>
      <c r="M109" s="1"/>
      <c r="N109" s="1"/>
      <c r="O109" s="1"/>
      <c r="P109" s="1"/>
      <c r="Q109" s="1"/>
      <c r="R109" s="1"/>
    </row>
    <row r="110" spans="1:31" s="24" customFormat="1" ht="12.75">
      <c r="A110" s="115" t="s">
        <v>14</v>
      </c>
      <c r="B110" s="115"/>
      <c r="C110" s="115"/>
      <c r="D110" s="115"/>
      <c r="E110" s="45"/>
      <c r="F110" s="97">
        <f aca="true" t="shared" si="5" ref="F110:M110">F78-F105</f>
        <v>0</v>
      </c>
      <c r="G110" s="97">
        <f t="shared" si="5"/>
        <v>0</v>
      </c>
      <c r="H110" s="97">
        <f t="shared" si="5"/>
        <v>0</v>
      </c>
      <c r="I110" s="97">
        <f t="shared" si="5"/>
        <v>0</v>
      </c>
      <c r="J110" s="97">
        <f t="shared" si="5"/>
        <v>0</v>
      </c>
      <c r="K110" s="97">
        <f t="shared" si="5"/>
        <v>0</v>
      </c>
      <c r="L110" s="97">
        <f t="shared" si="5"/>
        <v>0</v>
      </c>
      <c r="M110" s="112">
        <f t="shared" si="5"/>
        <v>0</v>
      </c>
      <c r="N110" s="113"/>
      <c r="O110" s="113"/>
      <c r="P110" s="113"/>
      <c r="Q110" s="113"/>
      <c r="R110" s="114"/>
      <c r="Y110"/>
      <c r="Z110"/>
      <c r="AA110"/>
      <c r="AB110"/>
      <c r="AC110"/>
      <c r="AD110"/>
      <c r="AE110"/>
    </row>
    <row r="111" spans="25:31" ht="12.75">
      <c r="Y111" s="24"/>
      <c r="Z111" s="24"/>
      <c r="AA111" s="24"/>
      <c r="AB111" s="24"/>
      <c r="AC111" s="24"/>
      <c r="AD111" s="24"/>
      <c r="AE111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F19:I19"/>
    <mergeCell ref="J19:R19"/>
    <mergeCell ref="F20:F22"/>
    <mergeCell ref="G20:G22"/>
    <mergeCell ref="H20:H22"/>
    <mergeCell ref="I20:I22"/>
    <mergeCell ref="J20:J22"/>
    <mergeCell ref="K20:K22"/>
    <mergeCell ref="L20:L22"/>
    <mergeCell ref="M20:R22"/>
    <mergeCell ref="M16:R16"/>
    <mergeCell ref="B11:J11"/>
    <mergeCell ref="B16:J16"/>
    <mergeCell ref="B15:J15"/>
    <mergeCell ref="B12:J14"/>
    <mergeCell ref="A19:B22"/>
    <mergeCell ref="D19:D22"/>
    <mergeCell ref="M12:R12"/>
    <mergeCell ref="M15:R15"/>
    <mergeCell ref="M14:R14"/>
    <mergeCell ref="M6:R6"/>
    <mergeCell ref="B8:J8"/>
    <mergeCell ref="M11:R11"/>
    <mergeCell ref="M7:R7"/>
    <mergeCell ref="J39:J41"/>
    <mergeCell ref="K39:K41"/>
    <mergeCell ref="L39:L41"/>
    <mergeCell ref="M39:R41"/>
    <mergeCell ref="M9:R9"/>
    <mergeCell ref="M8:R8"/>
    <mergeCell ref="M110:R110"/>
    <mergeCell ref="A110:D110"/>
    <mergeCell ref="A3:R3"/>
    <mergeCell ref="M13:R13"/>
    <mergeCell ref="A2:R2"/>
    <mergeCell ref="M10:R10"/>
    <mergeCell ref="M4:R4"/>
    <mergeCell ref="F6:G6"/>
    <mergeCell ref="B10:J10"/>
    <mergeCell ref="M5:R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255" man="1"/>
    <brk id="6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4"/>
  <sheetViews>
    <sheetView showGridLines="0" zoomScalePageLayoutView="0" workbookViewId="0" topLeftCell="B1">
      <selection activeCell="Y48" sqref="Y4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87" t="s">
        <v>11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85" t="s">
        <v>25</v>
      </c>
      <c r="C5" s="174" t="s">
        <v>24</v>
      </c>
      <c r="D5" s="175"/>
      <c r="E5" s="175"/>
      <c r="F5" s="175"/>
      <c r="G5" s="175"/>
      <c r="H5" s="176"/>
      <c r="I5" s="182" t="s">
        <v>26</v>
      </c>
      <c r="J5" s="183" t="s">
        <v>27</v>
      </c>
      <c r="K5" s="184"/>
      <c r="L5" s="184"/>
      <c r="M5" s="184"/>
      <c r="N5" s="184"/>
      <c r="O5" s="184"/>
      <c r="P5" s="184"/>
      <c r="Q5" s="184"/>
      <c r="R5" s="185"/>
      <c r="S5" s="182" t="s">
        <v>6</v>
      </c>
      <c r="T5" s="182"/>
      <c r="U5" s="182"/>
      <c r="V5" s="182"/>
      <c r="W5" s="183"/>
      <c r="X5" s="183"/>
      <c r="AA5" s="26"/>
      <c r="AB5" s="26"/>
      <c r="AC5" s="27"/>
    </row>
    <row r="6" spans="2:29" s="25" customFormat="1" ht="29.25">
      <c r="B6" s="188"/>
      <c r="C6" s="177"/>
      <c r="D6" s="178"/>
      <c r="E6" s="178"/>
      <c r="F6" s="178"/>
      <c r="G6" s="178"/>
      <c r="H6" s="179"/>
      <c r="I6" s="189"/>
      <c r="J6" s="183" t="s">
        <v>17</v>
      </c>
      <c r="K6" s="185"/>
      <c r="L6" s="183" t="s">
        <v>80</v>
      </c>
      <c r="M6" s="184"/>
      <c r="N6" s="185"/>
      <c r="O6" s="60" t="s">
        <v>81</v>
      </c>
      <c r="P6" s="183" t="s">
        <v>12</v>
      </c>
      <c r="Q6" s="184"/>
      <c r="R6" s="185"/>
      <c r="S6" s="183" t="s">
        <v>17</v>
      </c>
      <c r="T6" s="184"/>
      <c r="U6" s="185"/>
      <c r="V6" s="58" t="s">
        <v>80</v>
      </c>
      <c r="W6" s="59" t="s">
        <v>81</v>
      </c>
      <c r="X6" s="59" t="s">
        <v>12</v>
      </c>
      <c r="AA6" s="26"/>
      <c r="AB6" s="26"/>
      <c r="AC6" s="27"/>
    </row>
    <row r="7" spans="2:29" s="25" customFormat="1" ht="13.5" thickBot="1">
      <c r="B7" s="91">
        <v>1</v>
      </c>
      <c r="C7" s="189">
        <v>2</v>
      </c>
      <c r="D7" s="189"/>
      <c r="E7" s="189"/>
      <c r="F7" s="189"/>
      <c r="G7" s="189"/>
      <c r="H7" s="189"/>
      <c r="I7" s="92">
        <v>3</v>
      </c>
      <c r="J7" s="186">
        <v>4</v>
      </c>
      <c r="K7" s="186"/>
      <c r="L7" s="186">
        <v>5</v>
      </c>
      <c r="M7" s="186"/>
      <c r="N7" s="186"/>
      <c r="O7" s="92">
        <v>6</v>
      </c>
      <c r="P7" s="186">
        <v>7</v>
      </c>
      <c r="Q7" s="186"/>
      <c r="R7" s="186"/>
      <c r="S7" s="186">
        <v>8</v>
      </c>
      <c r="T7" s="186"/>
      <c r="U7" s="186"/>
      <c r="V7" s="92">
        <v>9</v>
      </c>
      <c r="W7" s="93">
        <v>10</v>
      </c>
      <c r="X7" s="93">
        <v>11</v>
      </c>
      <c r="AA7" s="26"/>
      <c r="AB7" s="26"/>
      <c r="AC7" s="27"/>
    </row>
    <row r="8" spans="1:29" ht="12.75" customHeight="1">
      <c r="A8" s="17" t="s">
        <v>246</v>
      </c>
      <c r="B8" s="109" t="s">
        <v>100</v>
      </c>
      <c r="C8" s="190" t="s">
        <v>247</v>
      </c>
      <c r="D8" s="191"/>
      <c r="E8" s="191"/>
      <c r="F8" s="191"/>
      <c r="G8" s="191"/>
      <c r="H8" s="192"/>
      <c r="I8" s="108" t="s">
        <v>130</v>
      </c>
      <c r="J8" s="193"/>
      <c r="K8" s="194"/>
      <c r="L8" s="193"/>
      <c r="M8" s="195"/>
      <c r="N8" s="194"/>
      <c r="O8" s="105"/>
      <c r="P8" s="193">
        <f aca="true" t="shared" si="0" ref="P8:P18">SUM(J8:O8)</f>
        <v>0</v>
      </c>
      <c r="Q8" s="195"/>
      <c r="R8" s="194"/>
      <c r="S8" s="193"/>
      <c r="T8" s="195"/>
      <c r="U8" s="194"/>
      <c r="V8" s="106"/>
      <c r="W8" s="104"/>
      <c r="X8" s="107">
        <f aca="true" t="shared" si="1" ref="X8:X18">SUM(S8:W8)</f>
        <v>0</v>
      </c>
      <c r="Y8" s="96" t="s">
        <v>130</v>
      </c>
      <c r="Z8" s="6"/>
      <c r="AA8" s="6"/>
      <c r="AB8" s="6"/>
      <c r="AC8" s="9"/>
    </row>
    <row r="9" spans="1:29" ht="12.75" customHeight="1">
      <c r="A9" s="17" t="s">
        <v>246</v>
      </c>
      <c r="B9" s="109" t="s">
        <v>248</v>
      </c>
      <c r="C9" s="190" t="s">
        <v>249</v>
      </c>
      <c r="D9" s="191"/>
      <c r="E9" s="191"/>
      <c r="F9" s="191"/>
      <c r="G9" s="191"/>
      <c r="H9" s="192"/>
      <c r="I9" s="108" t="s">
        <v>133</v>
      </c>
      <c r="J9" s="193"/>
      <c r="K9" s="194"/>
      <c r="L9" s="193">
        <v>1296232.82</v>
      </c>
      <c r="M9" s="195"/>
      <c r="N9" s="194"/>
      <c r="O9" s="105">
        <v>237568.77</v>
      </c>
      <c r="P9" s="193">
        <f t="shared" si="0"/>
        <v>1533801.59</v>
      </c>
      <c r="Q9" s="195"/>
      <c r="R9" s="194"/>
      <c r="S9" s="193"/>
      <c r="T9" s="195"/>
      <c r="U9" s="194"/>
      <c r="V9" s="106">
        <v>1252468.82</v>
      </c>
      <c r="W9" s="104">
        <v>237568.77</v>
      </c>
      <c r="X9" s="107">
        <f t="shared" si="1"/>
        <v>1490037.59</v>
      </c>
      <c r="Y9" s="96" t="s">
        <v>133</v>
      </c>
      <c r="Z9" s="6"/>
      <c r="AA9" s="6"/>
      <c r="AB9" s="6"/>
      <c r="AC9" s="9"/>
    </row>
    <row r="10" spans="1:29" ht="12.75" customHeight="1">
      <c r="A10" s="17" t="s">
        <v>246</v>
      </c>
      <c r="B10" s="109" t="s">
        <v>250</v>
      </c>
      <c r="C10" s="190" t="s">
        <v>251</v>
      </c>
      <c r="D10" s="191"/>
      <c r="E10" s="191"/>
      <c r="F10" s="191"/>
      <c r="G10" s="191"/>
      <c r="H10" s="192"/>
      <c r="I10" s="108" t="s">
        <v>137</v>
      </c>
      <c r="J10" s="193">
        <v>20930</v>
      </c>
      <c r="K10" s="194"/>
      <c r="L10" s="193"/>
      <c r="M10" s="195"/>
      <c r="N10" s="194"/>
      <c r="O10" s="105"/>
      <c r="P10" s="193">
        <f t="shared" si="0"/>
        <v>20930</v>
      </c>
      <c r="Q10" s="195"/>
      <c r="R10" s="194"/>
      <c r="S10" s="193"/>
      <c r="T10" s="195"/>
      <c r="U10" s="194"/>
      <c r="V10" s="106"/>
      <c r="W10" s="104"/>
      <c r="X10" s="107">
        <f t="shared" si="1"/>
        <v>0</v>
      </c>
      <c r="Y10" s="96" t="s">
        <v>137</v>
      </c>
      <c r="Z10" s="6"/>
      <c r="AA10" s="6"/>
      <c r="AB10" s="6"/>
      <c r="AC10" s="9"/>
    </row>
    <row r="11" spans="1:29" ht="12.75" customHeight="1">
      <c r="A11" s="17" t="s">
        <v>246</v>
      </c>
      <c r="B11" s="109" t="s">
        <v>252</v>
      </c>
      <c r="C11" s="190" t="s">
        <v>253</v>
      </c>
      <c r="D11" s="191"/>
      <c r="E11" s="191"/>
      <c r="F11" s="191"/>
      <c r="G11" s="191"/>
      <c r="H11" s="192"/>
      <c r="I11" s="108" t="s">
        <v>139</v>
      </c>
      <c r="J11" s="193"/>
      <c r="K11" s="194"/>
      <c r="L11" s="193"/>
      <c r="M11" s="195"/>
      <c r="N11" s="194"/>
      <c r="O11" s="105"/>
      <c r="P11" s="193">
        <f t="shared" si="0"/>
        <v>0</v>
      </c>
      <c r="Q11" s="195"/>
      <c r="R11" s="194"/>
      <c r="S11" s="193"/>
      <c r="T11" s="195"/>
      <c r="U11" s="194"/>
      <c r="V11" s="106"/>
      <c r="W11" s="104"/>
      <c r="X11" s="107">
        <f t="shared" si="1"/>
        <v>0</v>
      </c>
      <c r="Y11" s="96" t="s">
        <v>139</v>
      </c>
      <c r="Z11" s="6"/>
      <c r="AA11" s="6"/>
      <c r="AB11" s="6"/>
      <c r="AC11" s="9"/>
    </row>
    <row r="12" spans="1:29" ht="19.5" customHeight="1">
      <c r="A12" s="17" t="s">
        <v>246</v>
      </c>
      <c r="B12" s="109" t="s">
        <v>254</v>
      </c>
      <c r="C12" s="190" t="s">
        <v>255</v>
      </c>
      <c r="D12" s="191"/>
      <c r="E12" s="191"/>
      <c r="F12" s="191"/>
      <c r="G12" s="191"/>
      <c r="H12" s="192"/>
      <c r="I12" s="108" t="s">
        <v>141</v>
      </c>
      <c r="J12" s="193"/>
      <c r="K12" s="194"/>
      <c r="L12" s="193"/>
      <c r="M12" s="195"/>
      <c r="N12" s="194"/>
      <c r="O12" s="105"/>
      <c r="P12" s="193">
        <f t="shared" si="0"/>
        <v>0</v>
      </c>
      <c r="Q12" s="195"/>
      <c r="R12" s="194"/>
      <c r="S12" s="193"/>
      <c r="T12" s="195"/>
      <c r="U12" s="194"/>
      <c r="V12" s="106"/>
      <c r="W12" s="104"/>
      <c r="X12" s="107">
        <f t="shared" si="1"/>
        <v>0</v>
      </c>
      <c r="Y12" s="96" t="s">
        <v>141</v>
      </c>
      <c r="Z12" s="6"/>
      <c r="AA12" s="6"/>
      <c r="AB12" s="6"/>
      <c r="AC12" s="9"/>
    </row>
    <row r="13" spans="1:29" ht="19.5" customHeight="1">
      <c r="A13" s="17" t="s">
        <v>246</v>
      </c>
      <c r="B13" s="109" t="s">
        <v>256</v>
      </c>
      <c r="C13" s="190" t="s">
        <v>257</v>
      </c>
      <c r="D13" s="191"/>
      <c r="E13" s="191"/>
      <c r="F13" s="191"/>
      <c r="G13" s="191"/>
      <c r="H13" s="192"/>
      <c r="I13" s="108" t="s">
        <v>145</v>
      </c>
      <c r="J13" s="193"/>
      <c r="K13" s="194"/>
      <c r="L13" s="193"/>
      <c r="M13" s="195"/>
      <c r="N13" s="194"/>
      <c r="O13" s="105"/>
      <c r="P13" s="193">
        <f t="shared" si="0"/>
        <v>0</v>
      </c>
      <c r="Q13" s="195"/>
      <c r="R13" s="194"/>
      <c r="S13" s="193"/>
      <c r="T13" s="195"/>
      <c r="U13" s="194"/>
      <c r="V13" s="106"/>
      <c r="W13" s="104"/>
      <c r="X13" s="107">
        <f t="shared" si="1"/>
        <v>0</v>
      </c>
      <c r="Y13" s="96" t="s">
        <v>145</v>
      </c>
      <c r="Z13" s="6"/>
      <c r="AA13" s="6"/>
      <c r="AB13" s="6"/>
      <c r="AC13" s="9"/>
    </row>
    <row r="14" spans="1:29" ht="12.75" customHeight="1">
      <c r="A14" s="17" t="s">
        <v>246</v>
      </c>
      <c r="B14" s="109" t="s">
        <v>258</v>
      </c>
      <c r="C14" s="190" t="s">
        <v>259</v>
      </c>
      <c r="D14" s="191"/>
      <c r="E14" s="191"/>
      <c r="F14" s="191"/>
      <c r="G14" s="191"/>
      <c r="H14" s="192"/>
      <c r="I14" s="108" t="s">
        <v>147</v>
      </c>
      <c r="J14" s="193"/>
      <c r="K14" s="194"/>
      <c r="L14" s="193"/>
      <c r="M14" s="195"/>
      <c r="N14" s="194"/>
      <c r="O14" s="105"/>
      <c r="P14" s="193">
        <f t="shared" si="0"/>
        <v>0</v>
      </c>
      <c r="Q14" s="195"/>
      <c r="R14" s="194"/>
      <c r="S14" s="193"/>
      <c r="T14" s="195"/>
      <c r="U14" s="194"/>
      <c r="V14" s="106"/>
      <c r="W14" s="104"/>
      <c r="X14" s="107">
        <f t="shared" si="1"/>
        <v>0</v>
      </c>
      <c r="Y14" s="96" t="s">
        <v>147</v>
      </c>
      <c r="Z14" s="6"/>
      <c r="AA14" s="6"/>
      <c r="AB14" s="6"/>
      <c r="AC14" s="9"/>
    </row>
    <row r="15" spans="1:29" ht="12.75" customHeight="1">
      <c r="A15" s="17" t="s">
        <v>246</v>
      </c>
      <c r="B15" s="109" t="s">
        <v>260</v>
      </c>
      <c r="C15" s="190" t="s">
        <v>261</v>
      </c>
      <c r="D15" s="191"/>
      <c r="E15" s="191"/>
      <c r="F15" s="191"/>
      <c r="G15" s="191"/>
      <c r="H15" s="192"/>
      <c r="I15" s="108" t="s">
        <v>149</v>
      </c>
      <c r="J15" s="193"/>
      <c r="K15" s="194"/>
      <c r="L15" s="193"/>
      <c r="M15" s="195"/>
      <c r="N15" s="194"/>
      <c r="O15" s="105"/>
      <c r="P15" s="193">
        <f t="shared" si="0"/>
        <v>0</v>
      </c>
      <c r="Q15" s="195"/>
      <c r="R15" s="194"/>
      <c r="S15" s="193"/>
      <c r="T15" s="195"/>
      <c r="U15" s="194"/>
      <c r="V15" s="106"/>
      <c r="W15" s="104"/>
      <c r="X15" s="107">
        <f t="shared" si="1"/>
        <v>0</v>
      </c>
      <c r="Y15" s="96" t="s">
        <v>149</v>
      </c>
      <c r="Z15" s="6"/>
      <c r="AA15" s="6"/>
      <c r="AB15" s="6"/>
      <c r="AC15" s="9"/>
    </row>
    <row r="16" spans="1:29" ht="19.5" customHeight="1">
      <c r="A16" s="17" t="s">
        <v>246</v>
      </c>
      <c r="B16" s="109" t="s">
        <v>262</v>
      </c>
      <c r="C16" s="190" t="s">
        <v>263</v>
      </c>
      <c r="D16" s="191"/>
      <c r="E16" s="191"/>
      <c r="F16" s="191"/>
      <c r="G16" s="191"/>
      <c r="H16" s="192"/>
      <c r="I16" s="108" t="s">
        <v>264</v>
      </c>
      <c r="J16" s="193"/>
      <c r="K16" s="194"/>
      <c r="L16" s="193"/>
      <c r="M16" s="195"/>
      <c r="N16" s="194"/>
      <c r="O16" s="105"/>
      <c r="P16" s="193">
        <f t="shared" si="0"/>
        <v>0</v>
      </c>
      <c r="Q16" s="195"/>
      <c r="R16" s="194"/>
      <c r="S16" s="193"/>
      <c r="T16" s="195"/>
      <c r="U16" s="194"/>
      <c r="V16" s="106"/>
      <c r="W16" s="104"/>
      <c r="X16" s="107">
        <f t="shared" si="1"/>
        <v>0</v>
      </c>
      <c r="Y16" s="96" t="s">
        <v>264</v>
      </c>
      <c r="Z16" s="6"/>
      <c r="AA16" s="6"/>
      <c r="AB16" s="6"/>
      <c r="AC16" s="9"/>
    </row>
    <row r="17" spans="1:29" ht="12.75" customHeight="1">
      <c r="A17" s="17" t="s">
        <v>246</v>
      </c>
      <c r="B17" s="109" t="s">
        <v>265</v>
      </c>
      <c r="C17" s="190" t="s">
        <v>266</v>
      </c>
      <c r="D17" s="191"/>
      <c r="E17" s="191"/>
      <c r="F17" s="191"/>
      <c r="G17" s="191"/>
      <c r="H17" s="192"/>
      <c r="I17" s="108" t="s">
        <v>154</v>
      </c>
      <c r="J17" s="193"/>
      <c r="K17" s="194"/>
      <c r="L17" s="193"/>
      <c r="M17" s="195"/>
      <c r="N17" s="194"/>
      <c r="O17" s="105"/>
      <c r="P17" s="193">
        <f t="shared" si="0"/>
        <v>0</v>
      </c>
      <c r="Q17" s="195"/>
      <c r="R17" s="194"/>
      <c r="S17" s="193"/>
      <c r="T17" s="195"/>
      <c r="U17" s="194"/>
      <c r="V17" s="106"/>
      <c r="W17" s="104"/>
      <c r="X17" s="107">
        <f t="shared" si="1"/>
        <v>0</v>
      </c>
      <c r="Y17" s="96" t="s">
        <v>154</v>
      </c>
      <c r="Z17" s="6"/>
      <c r="AA17" s="6"/>
      <c r="AB17" s="6"/>
      <c r="AC17" s="9"/>
    </row>
    <row r="18" spans="1:29" ht="19.5" customHeight="1" thickBot="1">
      <c r="A18" s="17" t="s">
        <v>246</v>
      </c>
      <c r="B18" s="109" t="s">
        <v>267</v>
      </c>
      <c r="C18" s="190" t="s">
        <v>268</v>
      </c>
      <c r="D18" s="191"/>
      <c r="E18" s="191"/>
      <c r="F18" s="191"/>
      <c r="G18" s="191"/>
      <c r="H18" s="192"/>
      <c r="I18" s="108" t="s">
        <v>158</v>
      </c>
      <c r="J18" s="193"/>
      <c r="K18" s="194"/>
      <c r="L18" s="193"/>
      <c r="M18" s="195"/>
      <c r="N18" s="194"/>
      <c r="O18" s="105"/>
      <c r="P18" s="193">
        <f t="shared" si="0"/>
        <v>0</v>
      </c>
      <c r="Q18" s="195"/>
      <c r="R18" s="194"/>
      <c r="S18" s="193"/>
      <c r="T18" s="195"/>
      <c r="U18" s="194"/>
      <c r="V18" s="106"/>
      <c r="W18" s="104"/>
      <c r="X18" s="107">
        <f t="shared" si="1"/>
        <v>0</v>
      </c>
      <c r="Y18" s="96" t="s">
        <v>158</v>
      </c>
      <c r="Z18" s="6"/>
      <c r="AA18" s="6"/>
      <c r="AB18" s="6"/>
      <c r="AC18" s="9"/>
    </row>
    <row r="19" spans="2:24" ht="6" customHeight="1">
      <c r="B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2:24" ht="12.75">
      <c r="B20" s="16"/>
      <c r="C20" s="16"/>
      <c r="D20" s="16"/>
      <c r="E20" s="16"/>
      <c r="F20" s="16"/>
      <c r="G20" s="16"/>
      <c r="H20" s="16"/>
      <c r="I20" s="16"/>
      <c r="J20" s="17"/>
      <c r="K20" s="17"/>
      <c r="V20" s="7"/>
      <c r="W20" s="7"/>
      <c r="X20" s="13" t="s">
        <v>269</v>
      </c>
    </row>
    <row r="21" spans="2:29" s="25" customFormat="1" ht="13.5" thickBot="1">
      <c r="B21" s="91">
        <v>1</v>
      </c>
      <c r="C21" s="189">
        <v>2</v>
      </c>
      <c r="D21" s="189"/>
      <c r="E21" s="189"/>
      <c r="F21" s="189"/>
      <c r="G21" s="189"/>
      <c r="H21" s="189"/>
      <c r="I21" s="92">
        <v>3</v>
      </c>
      <c r="J21" s="186">
        <v>4</v>
      </c>
      <c r="K21" s="186"/>
      <c r="L21" s="186">
        <v>5</v>
      </c>
      <c r="M21" s="186"/>
      <c r="N21" s="186"/>
      <c r="O21" s="92">
        <v>6</v>
      </c>
      <c r="P21" s="186">
        <v>7</v>
      </c>
      <c r="Q21" s="186"/>
      <c r="R21" s="186"/>
      <c r="S21" s="186">
        <v>8</v>
      </c>
      <c r="T21" s="186"/>
      <c r="U21" s="186"/>
      <c r="V21" s="92">
        <v>9</v>
      </c>
      <c r="W21" s="93">
        <v>10</v>
      </c>
      <c r="X21" s="93">
        <v>11</v>
      </c>
      <c r="AA21" s="26"/>
      <c r="AB21" s="26"/>
      <c r="AC21" s="27"/>
    </row>
    <row r="22" spans="1:29" ht="12.75" customHeight="1">
      <c r="A22" s="17" t="s">
        <v>246</v>
      </c>
      <c r="B22" s="109" t="s">
        <v>270</v>
      </c>
      <c r="C22" s="190" t="s">
        <v>271</v>
      </c>
      <c r="D22" s="191"/>
      <c r="E22" s="191"/>
      <c r="F22" s="191"/>
      <c r="G22" s="191"/>
      <c r="H22" s="192"/>
      <c r="I22" s="108" t="s">
        <v>161</v>
      </c>
      <c r="J22" s="193"/>
      <c r="K22" s="194"/>
      <c r="L22" s="193"/>
      <c r="M22" s="195"/>
      <c r="N22" s="194"/>
      <c r="O22" s="105"/>
      <c r="P22" s="193">
        <f aca="true" t="shared" si="2" ref="P22:P40">SUM(J22:O22)</f>
        <v>0</v>
      </c>
      <c r="Q22" s="195"/>
      <c r="R22" s="194"/>
      <c r="S22" s="193"/>
      <c r="T22" s="195"/>
      <c r="U22" s="194"/>
      <c r="V22" s="106"/>
      <c r="W22" s="104"/>
      <c r="X22" s="107">
        <f aca="true" t="shared" si="3" ref="X22:X40">SUM(S22:W22)</f>
        <v>0</v>
      </c>
      <c r="Y22" s="96" t="s">
        <v>161</v>
      </c>
      <c r="Z22" s="6"/>
      <c r="AA22" s="6"/>
      <c r="AB22" s="6"/>
      <c r="AC22" s="9"/>
    </row>
    <row r="23" spans="1:29" ht="29.25" customHeight="1">
      <c r="A23" s="17" t="s">
        <v>246</v>
      </c>
      <c r="B23" s="109" t="s">
        <v>272</v>
      </c>
      <c r="C23" s="190" t="s">
        <v>273</v>
      </c>
      <c r="D23" s="191"/>
      <c r="E23" s="191"/>
      <c r="F23" s="191"/>
      <c r="G23" s="191"/>
      <c r="H23" s="192"/>
      <c r="I23" s="108" t="s">
        <v>163</v>
      </c>
      <c r="J23" s="193"/>
      <c r="K23" s="194"/>
      <c r="L23" s="193"/>
      <c r="M23" s="195"/>
      <c r="N23" s="194"/>
      <c r="O23" s="105"/>
      <c r="P23" s="193">
        <f t="shared" si="2"/>
        <v>0</v>
      </c>
      <c r="Q23" s="195"/>
      <c r="R23" s="194"/>
      <c r="S23" s="193"/>
      <c r="T23" s="195"/>
      <c r="U23" s="194"/>
      <c r="V23" s="106"/>
      <c r="W23" s="104"/>
      <c r="X23" s="107">
        <f t="shared" si="3"/>
        <v>0</v>
      </c>
      <c r="Y23" s="96" t="s">
        <v>163</v>
      </c>
      <c r="Z23" s="6"/>
      <c r="AA23" s="6"/>
      <c r="AB23" s="6"/>
      <c r="AC23" s="9"/>
    </row>
    <row r="24" spans="1:29" ht="29.25" customHeight="1">
      <c r="A24" s="17" t="s">
        <v>246</v>
      </c>
      <c r="B24" s="109" t="s">
        <v>274</v>
      </c>
      <c r="C24" s="190" t="s">
        <v>275</v>
      </c>
      <c r="D24" s="191"/>
      <c r="E24" s="191"/>
      <c r="F24" s="191"/>
      <c r="G24" s="191"/>
      <c r="H24" s="192"/>
      <c r="I24" s="108" t="s">
        <v>165</v>
      </c>
      <c r="J24" s="193"/>
      <c r="K24" s="194"/>
      <c r="L24" s="193"/>
      <c r="M24" s="195"/>
      <c r="N24" s="194"/>
      <c r="O24" s="105"/>
      <c r="P24" s="193">
        <f t="shared" si="2"/>
        <v>0</v>
      </c>
      <c r="Q24" s="195"/>
      <c r="R24" s="194"/>
      <c r="S24" s="193"/>
      <c r="T24" s="195"/>
      <c r="U24" s="194"/>
      <c r="V24" s="106"/>
      <c r="W24" s="104"/>
      <c r="X24" s="107">
        <f t="shared" si="3"/>
        <v>0</v>
      </c>
      <c r="Y24" s="96" t="s">
        <v>165</v>
      </c>
      <c r="Z24" s="6"/>
      <c r="AA24" s="6"/>
      <c r="AB24" s="6"/>
      <c r="AC24" s="9"/>
    </row>
    <row r="25" spans="1:29" ht="12.75" customHeight="1">
      <c r="A25" s="17" t="s">
        <v>246</v>
      </c>
      <c r="B25" s="109" t="s">
        <v>276</v>
      </c>
      <c r="C25" s="190" t="s">
        <v>277</v>
      </c>
      <c r="D25" s="191"/>
      <c r="E25" s="191"/>
      <c r="F25" s="191"/>
      <c r="G25" s="191"/>
      <c r="H25" s="192"/>
      <c r="I25" s="108" t="s">
        <v>278</v>
      </c>
      <c r="J25" s="193"/>
      <c r="K25" s="194"/>
      <c r="L25" s="193"/>
      <c r="M25" s="195"/>
      <c r="N25" s="194"/>
      <c r="O25" s="105"/>
      <c r="P25" s="193">
        <f t="shared" si="2"/>
        <v>0</v>
      </c>
      <c r="Q25" s="195"/>
      <c r="R25" s="194"/>
      <c r="S25" s="193">
        <v>8743114</v>
      </c>
      <c r="T25" s="195"/>
      <c r="U25" s="194"/>
      <c r="V25" s="106">
        <v>30672600</v>
      </c>
      <c r="W25" s="104">
        <v>5711830.36</v>
      </c>
      <c r="X25" s="107">
        <f t="shared" si="3"/>
        <v>45127544.36</v>
      </c>
      <c r="Y25" s="96" t="s">
        <v>278</v>
      </c>
      <c r="Z25" s="6"/>
      <c r="AA25" s="6"/>
      <c r="AB25" s="6"/>
      <c r="AC25" s="9"/>
    </row>
    <row r="26" spans="1:29" ht="19.5" customHeight="1">
      <c r="A26" s="17" t="s">
        <v>246</v>
      </c>
      <c r="B26" s="109"/>
      <c r="C26" s="196" t="s">
        <v>279</v>
      </c>
      <c r="D26" s="197"/>
      <c r="E26" s="197"/>
      <c r="F26" s="197"/>
      <c r="G26" s="197"/>
      <c r="H26" s="198"/>
      <c r="I26" s="108" t="s">
        <v>280</v>
      </c>
      <c r="J26" s="193"/>
      <c r="K26" s="194"/>
      <c r="L26" s="193"/>
      <c r="M26" s="195"/>
      <c r="N26" s="194"/>
      <c r="O26" s="105"/>
      <c r="P26" s="193">
        <f t="shared" si="2"/>
        <v>0</v>
      </c>
      <c r="Q26" s="195"/>
      <c r="R26" s="194"/>
      <c r="S26" s="193"/>
      <c r="T26" s="195"/>
      <c r="U26" s="194"/>
      <c r="V26" s="106"/>
      <c r="W26" s="104"/>
      <c r="X26" s="107">
        <f t="shared" si="3"/>
        <v>0</v>
      </c>
      <c r="Y26" s="96" t="s">
        <v>280</v>
      </c>
      <c r="Z26" s="6"/>
      <c r="AA26" s="6"/>
      <c r="AB26" s="6"/>
      <c r="AC26" s="9"/>
    </row>
    <row r="27" spans="1:29" ht="12.75" customHeight="1">
      <c r="A27" s="17" t="s">
        <v>246</v>
      </c>
      <c r="B27" s="109"/>
      <c r="C27" s="196" t="s">
        <v>281</v>
      </c>
      <c r="D27" s="197"/>
      <c r="E27" s="197"/>
      <c r="F27" s="197"/>
      <c r="G27" s="197"/>
      <c r="H27" s="198"/>
      <c r="I27" s="108" t="s">
        <v>282</v>
      </c>
      <c r="J27" s="193"/>
      <c r="K27" s="194"/>
      <c r="L27" s="193"/>
      <c r="M27" s="195"/>
      <c r="N27" s="194"/>
      <c r="O27" s="105"/>
      <c r="P27" s="193">
        <f t="shared" si="2"/>
        <v>0</v>
      </c>
      <c r="Q27" s="195"/>
      <c r="R27" s="194"/>
      <c r="S27" s="193">
        <v>8743114</v>
      </c>
      <c r="T27" s="195"/>
      <c r="U27" s="194"/>
      <c r="V27" s="106">
        <v>30672600</v>
      </c>
      <c r="W27" s="104">
        <v>5711830.36</v>
      </c>
      <c r="X27" s="107">
        <f t="shared" si="3"/>
        <v>45127544.36</v>
      </c>
      <c r="Y27" s="96" t="s">
        <v>282</v>
      </c>
      <c r="Z27" s="6"/>
      <c r="AA27" s="6"/>
      <c r="AB27" s="6"/>
      <c r="AC27" s="9"/>
    </row>
    <row r="28" spans="1:29" ht="12.75" customHeight="1">
      <c r="A28" s="17" t="s">
        <v>246</v>
      </c>
      <c r="B28" s="109"/>
      <c r="C28" s="196" t="s">
        <v>283</v>
      </c>
      <c r="D28" s="197"/>
      <c r="E28" s="197"/>
      <c r="F28" s="197"/>
      <c r="G28" s="197"/>
      <c r="H28" s="198"/>
      <c r="I28" s="108" t="s">
        <v>284</v>
      </c>
      <c r="J28" s="193"/>
      <c r="K28" s="194"/>
      <c r="L28" s="193"/>
      <c r="M28" s="195"/>
      <c r="N28" s="194"/>
      <c r="O28" s="105"/>
      <c r="P28" s="193">
        <f t="shared" si="2"/>
        <v>0</v>
      </c>
      <c r="Q28" s="195"/>
      <c r="R28" s="194"/>
      <c r="S28" s="193"/>
      <c r="T28" s="195"/>
      <c r="U28" s="194"/>
      <c r="V28" s="106"/>
      <c r="W28" s="104"/>
      <c r="X28" s="107">
        <f t="shared" si="3"/>
        <v>0</v>
      </c>
      <c r="Y28" s="96" t="s">
        <v>284</v>
      </c>
      <c r="Z28" s="6"/>
      <c r="AA28" s="6"/>
      <c r="AB28" s="6"/>
      <c r="AC28" s="9"/>
    </row>
    <row r="29" spans="1:29" ht="12.75" customHeight="1">
      <c r="A29" s="17" t="s">
        <v>246</v>
      </c>
      <c r="B29" s="109" t="s">
        <v>285</v>
      </c>
      <c r="C29" s="190" t="s">
        <v>286</v>
      </c>
      <c r="D29" s="191"/>
      <c r="E29" s="191"/>
      <c r="F29" s="191"/>
      <c r="G29" s="191"/>
      <c r="H29" s="192"/>
      <c r="I29" s="108" t="s">
        <v>287</v>
      </c>
      <c r="J29" s="193"/>
      <c r="K29" s="194"/>
      <c r="L29" s="193"/>
      <c r="M29" s="195"/>
      <c r="N29" s="194"/>
      <c r="O29" s="105"/>
      <c r="P29" s="193">
        <f t="shared" si="2"/>
        <v>0</v>
      </c>
      <c r="Q29" s="195"/>
      <c r="R29" s="194"/>
      <c r="S29" s="193">
        <v>8743114</v>
      </c>
      <c r="T29" s="195"/>
      <c r="U29" s="194"/>
      <c r="V29" s="106">
        <v>30672600</v>
      </c>
      <c r="W29" s="104">
        <v>5694039.86</v>
      </c>
      <c r="X29" s="107">
        <f t="shared" si="3"/>
        <v>45109753.86</v>
      </c>
      <c r="Y29" s="96" t="s">
        <v>287</v>
      </c>
      <c r="Z29" s="6"/>
      <c r="AA29" s="6"/>
      <c r="AB29" s="6"/>
      <c r="AC29" s="9"/>
    </row>
    <row r="30" spans="1:29" ht="19.5" customHeight="1">
      <c r="A30" s="17" t="s">
        <v>246</v>
      </c>
      <c r="B30" s="109"/>
      <c r="C30" s="196" t="s">
        <v>279</v>
      </c>
      <c r="D30" s="197"/>
      <c r="E30" s="197"/>
      <c r="F30" s="197"/>
      <c r="G30" s="197"/>
      <c r="H30" s="198"/>
      <c r="I30" s="108" t="s">
        <v>288</v>
      </c>
      <c r="J30" s="193"/>
      <c r="K30" s="194"/>
      <c r="L30" s="193"/>
      <c r="M30" s="195"/>
      <c r="N30" s="194"/>
      <c r="O30" s="105"/>
      <c r="P30" s="193">
        <f t="shared" si="2"/>
        <v>0</v>
      </c>
      <c r="Q30" s="195"/>
      <c r="R30" s="194"/>
      <c r="S30" s="193"/>
      <c r="T30" s="195"/>
      <c r="U30" s="194"/>
      <c r="V30" s="106"/>
      <c r="W30" s="104"/>
      <c r="X30" s="107">
        <f t="shared" si="3"/>
        <v>0</v>
      </c>
      <c r="Y30" s="96" t="s">
        <v>288</v>
      </c>
      <c r="Z30" s="6"/>
      <c r="AA30" s="6"/>
      <c r="AB30" s="6"/>
      <c r="AC30" s="9"/>
    </row>
    <row r="31" spans="1:29" ht="12.75" customHeight="1">
      <c r="A31" s="17" t="s">
        <v>246</v>
      </c>
      <c r="B31" s="109"/>
      <c r="C31" s="196" t="s">
        <v>281</v>
      </c>
      <c r="D31" s="197"/>
      <c r="E31" s="197"/>
      <c r="F31" s="197"/>
      <c r="G31" s="197"/>
      <c r="H31" s="198"/>
      <c r="I31" s="108" t="s">
        <v>289</v>
      </c>
      <c r="J31" s="193"/>
      <c r="K31" s="194"/>
      <c r="L31" s="193"/>
      <c r="M31" s="195"/>
      <c r="N31" s="194"/>
      <c r="O31" s="105"/>
      <c r="P31" s="193">
        <f t="shared" si="2"/>
        <v>0</v>
      </c>
      <c r="Q31" s="195"/>
      <c r="R31" s="194"/>
      <c r="S31" s="193">
        <v>8743114</v>
      </c>
      <c r="T31" s="195"/>
      <c r="U31" s="194"/>
      <c r="V31" s="106">
        <v>30672600</v>
      </c>
      <c r="W31" s="104">
        <v>5694039.86</v>
      </c>
      <c r="X31" s="107">
        <f t="shared" si="3"/>
        <v>45109753.86</v>
      </c>
      <c r="Y31" s="96" t="s">
        <v>289</v>
      </c>
      <c r="Z31" s="6"/>
      <c r="AA31" s="6"/>
      <c r="AB31" s="6"/>
      <c r="AC31" s="9"/>
    </row>
    <row r="32" spans="1:29" ht="12.75" customHeight="1">
      <c r="A32" s="17" t="s">
        <v>246</v>
      </c>
      <c r="B32" s="109"/>
      <c r="C32" s="196" t="s">
        <v>283</v>
      </c>
      <c r="D32" s="197"/>
      <c r="E32" s="197"/>
      <c r="F32" s="197"/>
      <c r="G32" s="197"/>
      <c r="H32" s="198"/>
      <c r="I32" s="108" t="s">
        <v>290</v>
      </c>
      <c r="J32" s="193"/>
      <c r="K32" s="194"/>
      <c r="L32" s="193"/>
      <c r="M32" s="195"/>
      <c r="N32" s="194"/>
      <c r="O32" s="105"/>
      <c r="P32" s="193">
        <f t="shared" si="2"/>
        <v>0</v>
      </c>
      <c r="Q32" s="195"/>
      <c r="R32" s="194"/>
      <c r="S32" s="193"/>
      <c r="T32" s="195"/>
      <c r="U32" s="194"/>
      <c r="V32" s="106"/>
      <c r="W32" s="104"/>
      <c r="X32" s="107">
        <f t="shared" si="3"/>
        <v>0</v>
      </c>
      <c r="Y32" s="96" t="s">
        <v>290</v>
      </c>
      <c r="Z32" s="6"/>
      <c r="AA32" s="6"/>
      <c r="AB32" s="6"/>
      <c r="AC32" s="9"/>
    </row>
    <row r="33" spans="1:29" ht="12.75" customHeight="1">
      <c r="A33" s="17" t="s">
        <v>246</v>
      </c>
      <c r="B33" s="109" t="s">
        <v>291</v>
      </c>
      <c r="C33" s="190" t="s">
        <v>292</v>
      </c>
      <c r="D33" s="191"/>
      <c r="E33" s="191"/>
      <c r="F33" s="191"/>
      <c r="G33" s="191"/>
      <c r="H33" s="192"/>
      <c r="I33" s="108" t="s">
        <v>170</v>
      </c>
      <c r="J33" s="193"/>
      <c r="K33" s="194"/>
      <c r="L33" s="193"/>
      <c r="M33" s="195"/>
      <c r="N33" s="194"/>
      <c r="O33" s="105"/>
      <c r="P33" s="193">
        <f t="shared" si="2"/>
        <v>0</v>
      </c>
      <c r="Q33" s="195"/>
      <c r="R33" s="194"/>
      <c r="S33" s="193"/>
      <c r="T33" s="195"/>
      <c r="U33" s="194"/>
      <c r="V33" s="106"/>
      <c r="W33" s="104"/>
      <c r="X33" s="107">
        <f t="shared" si="3"/>
        <v>0</v>
      </c>
      <c r="Y33" s="96" t="s">
        <v>170</v>
      </c>
      <c r="Z33" s="6"/>
      <c r="AA33" s="6"/>
      <c r="AB33" s="6"/>
      <c r="AC33" s="9"/>
    </row>
    <row r="34" spans="1:29" ht="12.75" customHeight="1">
      <c r="A34" s="17" t="s">
        <v>246</v>
      </c>
      <c r="B34" s="109" t="s">
        <v>293</v>
      </c>
      <c r="C34" s="190" t="s">
        <v>294</v>
      </c>
      <c r="D34" s="191"/>
      <c r="E34" s="191"/>
      <c r="F34" s="191"/>
      <c r="G34" s="191"/>
      <c r="H34" s="192"/>
      <c r="I34" s="108" t="s">
        <v>295</v>
      </c>
      <c r="J34" s="193"/>
      <c r="K34" s="194"/>
      <c r="L34" s="193">
        <v>688594.56</v>
      </c>
      <c r="M34" s="195"/>
      <c r="N34" s="194"/>
      <c r="O34" s="105">
        <v>195614.2</v>
      </c>
      <c r="P34" s="193">
        <f t="shared" si="2"/>
        <v>884208.76</v>
      </c>
      <c r="Q34" s="195"/>
      <c r="R34" s="194"/>
      <c r="S34" s="193"/>
      <c r="T34" s="195"/>
      <c r="U34" s="194"/>
      <c r="V34" s="106">
        <v>817076.09</v>
      </c>
      <c r="W34" s="104">
        <v>190926.56</v>
      </c>
      <c r="X34" s="107">
        <f t="shared" si="3"/>
        <v>1008002.6499999999</v>
      </c>
      <c r="Y34" s="96" t="s">
        <v>295</v>
      </c>
      <c r="Z34" s="6"/>
      <c r="AA34" s="6"/>
      <c r="AB34" s="6"/>
      <c r="AC34" s="9"/>
    </row>
    <row r="35" spans="1:29" ht="19.5" customHeight="1">
      <c r="A35" s="17" t="s">
        <v>246</v>
      </c>
      <c r="B35" s="109" t="s">
        <v>296</v>
      </c>
      <c r="C35" s="190" t="s">
        <v>297</v>
      </c>
      <c r="D35" s="191"/>
      <c r="E35" s="191"/>
      <c r="F35" s="191"/>
      <c r="G35" s="191"/>
      <c r="H35" s="192"/>
      <c r="I35" s="108" t="s">
        <v>298</v>
      </c>
      <c r="J35" s="193"/>
      <c r="K35" s="194"/>
      <c r="L35" s="193"/>
      <c r="M35" s="195"/>
      <c r="N35" s="194"/>
      <c r="O35" s="105"/>
      <c r="P35" s="193">
        <f t="shared" si="2"/>
        <v>0</v>
      </c>
      <c r="Q35" s="195"/>
      <c r="R35" s="194"/>
      <c r="S35" s="193"/>
      <c r="T35" s="195"/>
      <c r="U35" s="194"/>
      <c r="V35" s="106"/>
      <c r="W35" s="104"/>
      <c r="X35" s="107">
        <f t="shared" si="3"/>
        <v>0</v>
      </c>
      <c r="Y35" s="96" t="s">
        <v>298</v>
      </c>
      <c r="Z35" s="6"/>
      <c r="AA35" s="6"/>
      <c r="AB35" s="6"/>
      <c r="AC35" s="9"/>
    </row>
    <row r="36" spans="1:29" ht="12.75" customHeight="1">
      <c r="A36" s="17" t="s">
        <v>246</v>
      </c>
      <c r="B36" s="109" t="s">
        <v>299</v>
      </c>
      <c r="C36" s="190" t="s">
        <v>300</v>
      </c>
      <c r="D36" s="191"/>
      <c r="E36" s="191"/>
      <c r="F36" s="191"/>
      <c r="G36" s="191"/>
      <c r="H36" s="192"/>
      <c r="I36" s="108" t="s">
        <v>301</v>
      </c>
      <c r="J36" s="193"/>
      <c r="K36" s="194"/>
      <c r="L36" s="193"/>
      <c r="M36" s="195"/>
      <c r="N36" s="194"/>
      <c r="O36" s="105"/>
      <c r="P36" s="193">
        <f t="shared" si="2"/>
        <v>0</v>
      </c>
      <c r="Q36" s="195"/>
      <c r="R36" s="194"/>
      <c r="S36" s="193"/>
      <c r="T36" s="195"/>
      <c r="U36" s="194"/>
      <c r="V36" s="106"/>
      <c r="W36" s="104"/>
      <c r="X36" s="107">
        <f t="shared" si="3"/>
        <v>0</v>
      </c>
      <c r="Y36" s="96" t="s">
        <v>301</v>
      </c>
      <c r="Z36" s="6"/>
      <c r="AA36" s="6"/>
      <c r="AB36" s="6"/>
      <c r="AC36" s="9"/>
    </row>
    <row r="37" spans="1:29" ht="12.75" customHeight="1">
      <c r="A37" s="17" t="s">
        <v>246</v>
      </c>
      <c r="B37" s="109" t="s">
        <v>302</v>
      </c>
      <c r="C37" s="190" t="s">
        <v>303</v>
      </c>
      <c r="D37" s="191"/>
      <c r="E37" s="191"/>
      <c r="F37" s="191"/>
      <c r="G37" s="191"/>
      <c r="H37" s="192"/>
      <c r="I37" s="108" t="s">
        <v>183</v>
      </c>
      <c r="J37" s="193"/>
      <c r="K37" s="194"/>
      <c r="L37" s="193"/>
      <c r="M37" s="195"/>
      <c r="N37" s="194"/>
      <c r="O37" s="105"/>
      <c r="P37" s="193">
        <f t="shared" si="2"/>
        <v>0</v>
      </c>
      <c r="Q37" s="195"/>
      <c r="R37" s="194"/>
      <c r="S37" s="193"/>
      <c r="T37" s="195"/>
      <c r="U37" s="194"/>
      <c r="V37" s="106"/>
      <c r="W37" s="104"/>
      <c r="X37" s="107">
        <f t="shared" si="3"/>
        <v>0</v>
      </c>
      <c r="Y37" s="96" t="s">
        <v>183</v>
      </c>
      <c r="Z37" s="6"/>
      <c r="AA37" s="6"/>
      <c r="AB37" s="6"/>
      <c r="AC37" s="9"/>
    </row>
    <row r="38" spans="1:29" ht="12.75" customHeight="1">
      <c r="A38" s="17" t="s">
        <v>246</v>
      </c>
      <c r="B38" s="109" t="s">
        <v>304</v>
      </c>
      <c r="C38" s="190" t="s">
        <v>305</v>
      </c>
      <c r="D38" s="191"/>
      <c r="E38" s="191"/>
      <c r="F38" s="191"/>
      <c r="G38" s="191"/>
      <c r="H38" s="192"/>
      <c r="I38" s="108" t="s">
        <v>186</v>
      </c>
      <c r="J38" s="193"/>
      <c r="K38" s="194"/>
      <c r="L38" s="193"/>
      <c r="M38" s="195"/>
      <c r="N38" s="194"/>
      <c r="O38" s="105"/>
      <c r="P38" s="193">
        <f t="shared" si="2"/>
        <v>0</v>
      </c>
      <c r="Q38" s="195"/>
      <c r="R38" s="194"/>
      <c r="S38" s="193"/>
      <c r="T38" s="195"/>
      <c r="U38" s="194"/>
      <c r="V38" s="106"/>
      <c r="W38" s="104"/>
      <c r="X38" s="107">
        <f t="shared" si="3"/>
        <v>0</v>
      </c>
      <c r="Y38" s="96" t="s">
        <v>186</v>
      </c>
      <c r="Z38" s="6"/>
      <c r="AA38" s="6"/>
      <c r="AB38" s="6"/>
      <c r="AC38" s="9"/>
    </row>
    <row r="39" spans="1:29" ht="12.75" customHeight="1">
      <c r="A39" s="17" t="s">
        <v>246</v>
      </c>
      <c r="B39" s="109" t="s">
        <v>306</v>
      </c>
      <c r="C39" s="190" t="s">
        <v>307</v>
      </c>
      <c r="D39" s="191"/>
      <c r="E39" s="191"/>
      <c r="F39" s="191"/>
      <c r="G39" s="191"/>
      <c r="H39" s="192"/>
      <c r="I39" s="108" t="s">
        <v>190</v>
      </c>
      <c r="J39" s="193"/>
      <c r="K39" s="194"/>
      <c r="L39" s="193">
        <v>19846996.78</v>
      </c>
      <c r="M39" s="195"/>
      <c r="N39" s="194"/>
      <c r="O39" s="105"/>
      <c r="P39" s="193">
        <f t="shared" si="2"/>
        <v>19846996.78</v>
      </c>
      <c r="Q39" s="195"/>
      <c r="R39" s="194"/>
      <c r="S39" s="193"/>
      <c r="T39" s="195"/>
      <c r="U39" s="194"/>
      <c r="V39" s="106">
        <v>19846996.78</v>
      </c>
      <c r="W39" s="104"/>
      <c r="X39" s="107">
        <f t="shared" si="3"/>
        <v>19846996.78</v>
      </c>
      <c r="Y39" s="96" t="s">
        <v>190</v>
      </c>
      <c r="Z39" s="6"/>
      <c r="AA39" s="6"/>
      <c r="AB39" s="6"/>
      <c r="AC39" s="9"/>
    </row>
    <row r="40" spans="1:29" ht="19.5" customHeight="1" thickBot="1">
      <c r="A40" s="17" t="s">
        <v>246</v>
      </c>
      <c r="B40" s="109" t="s">
        <v>308</v>
      </c>
      <c r="C40" s="190" t="s">
        <v>309</v>
      </c>
      <c r="D40" s="191"/>
      <c r="E40" s="191"/>
      <c r="F40" s="191"/>
      <c r="G40" s="191"/>
      <c r="H40" s="192"/>
      <c r="I40" s="108" t="s">
        <v>194</v>
      </c>
      <c r="J40" s="193"/>
      <c r="K40" s="194"/>
      <c r="L40" s="193"/>
      <c r="M40" s="195"/>
      <c r="N40" s="194"/>
      <c r="O40" s="105"/>
      <c r="P40" s="193">
        <f t="shared" si="2"/>
        <v>0</v>
      </c>
      <c r="Q40" s="195"/>
      <c r="R40" s="194"/>
      <c r="S40" s="193"/>
      <c r="T40" s="195"/>
      <c r="U40" s="194"/>
      <c r="V40" s="106"/>
      <c r="W40" s="104"/>
      <c r="X40" s="107">
        <f t="shared" si="3"/>
        <v>0</v>
      </c>
      <c r="Y40" s="96" t="s">
        <v>194</v>
      </c>
      <c r="Z40" s="6"/>
      <c r="AA40" s="6"/>
      <c r="AB40" s="6"/>
      <c r="AC40" s="9"/>
    </row>
    <row r="41" spans="2:24" ht="6" customHeight="1">
      <c r="B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2:24" ht="12.75">
      <c r="B42" s="16"/>
      <c r="C42" s="16"/>
      <c r="D42" s="16"/>
      <c r="E42" s="16"/>
      <c r="F42" s="16"/>
      <c r="G42" s="16"/>
      <c r="H42" s="16"/>
      <c r="I42" s="16"/>
      <c r="J42" s="17"/>
      <c r="K42" s="17"/>
      <c r="V42" s="7"/>
      <c r="W42" s="7"/>
      <c r="X42" s="13" t="s">
        <v>310</v>
      </c>
    </row>
    <row r="43" spans="2:29" s="25" customFormat="1" ht="13.5" thickBot="1">
      <c r="B43" s="91">
        <v>1</v>
      </c>
      <c r="C43" s="189">
        <v>2</v>
      </c>
      <c r="D43" s="189"/>
      <c r="E43" s="189"/>
      <c r="F43" s="189"/>
      <c r="G43" s="189"/>
      <c r="H43" s="189"/>
      <c r="I43" s="92">
        <v>3</v>
      </c>
      <c r="J43" s="186">
        <v>4</v>
      </c>
      <c r="K43" s="186"/>
      <c r="L43" s="186">
        <v>5</v>
      </c>
      <c r="M43" s="186"/>
      <c r="N43" s="186"/>
      <c r="O43" s="92">
        <v>6</v>
      </c>
      <c r="P43" s="186">
        <v>7</v>
      </c>
      <c r="Q43" s="186"/>
      <c r="R43" s="186"/>
      <c r="S43" s="186">
        <v>8</v>
      </c>
      <c r="T43" s="186"/>
      <c r="U43" s="186"/>
      <c r="V43" s="92">
        <v>9</v>
      </c>
      <c r="W43" s="93">
        <v>10</v>
      </c>
      <c r="X43" s="93">
        <v>11</v>
      </c>
      <c r="AA43" s="26"/>
      <c r="AB43" s="26"/>
      <c r="AC43" s="27"/>
    </row>
    <row r="44" spans="1:29" ht="19.5" customHeight="1">
      <c r="A44" s="17" t="s">
        <v>246</v>
      </c>
      <c r="B44" s="109" t="s">
        <v>311</v>
      </c>
      <c r="C44" s="190" t="s">
        <v>312</v>
      </c>
      <c r="D44" s="191"/>
      <c r="E44" s="191"/>
      <c r="F44" s="191"/>
      <c r="G44" s="191"/>
      <c r="H44" s="192"/>
      <c r="I44" s="108" t="s">
        <v>198</v>
      </c>
      <c r="J44" s="193"/>
      <c r="K44" s="194"/>
      <c r="L44" s="193"/>
      <c r="M44" s="195"/>
      <c r="N44" s="194"/>
      <c r="O44" s="105"/>
      <c r="P44" s="193">
        <f>SUM(J44:O44)</f>
        <v>0</v>
      </c>
      <c r="Q44" s="195"/>
      <c r="R44" s="194"/>
      <c r="S44" s="193"/>
      <c r="T44" s="195"/>
      <c r="U44" s="194"/>
      <c r="V44" s="106"/>
      <c r="W44" s="104"/>
      <c r="X44" s="107">
        <f>SUM(S44:W44)</f>
        <v>0</v>
      </c>
      <c r="Y44" s="96" t="s">
        <v>198</v>
      </c>
      <c r="Z44" s="6"/>
      <c r="AA44" s="6"/>
      <c r="AB44" s="6"/>
      <c r="AC44" s="9"/>
    </row>
    <row r="45" spans="1:29" ht="12.75" customHeight="1">
      <c r="A45" s="17" t="s">
        <v>246</v>
      </c>
      <c r="B45" s="109" t="s">
        <v>313</v>
      </c>
      <c r="C45" s="190" t="s">
        <v>314</v>
      </c>
      <c r="D45" s="191"/>
      <c r="E45" s="191"/>
      <c r="F45" s="191"/>
      <c r="G45" s="191"/>
      <c r="H45" s="192"/>
      <c r="I45" s="108" t="s">
        <v>202</v>
      </c>
      <c r="J45" s="193"/>
      <c r="K45" s="194"/>
      <c r="L45" s="193"/>
      <c r="M45" s="195"/>
      <c r="N45" s="194"/>
      <c r="O45" s="105"/>
      <c r="P45" s="193">
        <f>SUM(J45:O45)</f>
        <v>0</v>
      </c>
      <c r="Q45" s="195"/>
      <c r="R45" s="194"/>
      <c r="S45" s="193"/>
      <c r="T45" s="195"/>
      <c r="U45" s="194"/>
      <c r="V45" s="106"/>
      <c r="W45" s="104"/>
      <c r="X45" s="107">
        <f>SUM(S45:W45)</f>
        <v>0</v>
      </c>
      <c r="Y45" s="96" t="s">
        <v>202</v>
      </c>
      <c r="Z45" s="6"/>
      <c r="AA45" s="6"/>
      <c r="AB45" s="6"/>
      <c r="AC45" s="9"/>
    </row>
    <row r="46" spans="1:29" ht="12.75" customHeight="1" thickBot="1">
      <c r="A46" s="17" t="s">
        <v>246</v>
      </c>
      <c r="B46" s="109" t="s">
        <v>315</v>
      </c>
      <c r="C46" s="190" t="s">
        <v>316</v>
      </c>
      <c r="D46" s="191"/>
      <c r="E46" s="191"/>
      <c r="F46" s="191"/>
      <c r="G46" s="191"/>
      <c r="H46" s="192"/>
      <c r="I46" s="108" t="s">
        <v>317</v>
      </c>
      <c r="J46" s="193"/>
      <c r="K46" s="194"/>
      <c r="L46" s="193"/>
      <c r="M46" s="195"/>
      <c r="N46" s="194"/>
      <c r="O46" s="105"/>
      <c r="P46" s="193">
        <f>SUM(J46:O46)</f>
        <v>0</v>
      </c>
      <c r="Q46" s="195"/>
      <c r="R46" s="194"/>
      <c r="S46" s="193"/>
      <c r="T46" s="195"/>
      <c r="U46" s="194"/>
      <c r="V46" s="106"/>
      <c r="W46" s="104"/>
      <c r="X46" s="107">
        <f>SUM(S46:W46)</f>
        <v>0</v>
      </c>
      <c r="Y46" s="96" t="s">
        <v>317</v>
      </c>
      <c r="Z46" s="6"/>
      <c r="AA46" s="6"/>
      <c r="AB46" s="6"/>
      <c r="AC46" s="9"/>
    </row>
    <row r="47" spans="2:24" ht="6" customHeight="1">
      <c r="B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2:29" ht="12.75" hidden="1">
      <c r="B48" s="9"/>
      <c r="C48" s="9"/>
      <c r="D48" s="9"/>
      <c r="E48" s="9"/>
      <c r="F48" s="9"/>
      <c r="G48" s="9"/>
      <c r="H48" s="9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AA48" s="6"/>
      <c r="AB48" s="6"/>
      <c r="AC48" s="9"/>
    </row>
    <row r="49" s="11" customFormat="1" ht="11.25">
      <c r="A49" s="11" t="s">
        <v>77</v>
      </c>
    </row>
    <row r="50" s="11" customFormat="1" ht="11.25"/>
    <row r="51" spans="2:23" ht="12.75">
      <c r="B51" s="30" t="s">
        <v>1</v>
      </c>
      <c r="D51" s="32"/>
      <c r="E51" s="15"/>
      <c r="F51" s="180"/>
      <c r="G51" s="180"/>
      <c r="H51" s="180"/>
      <c r="I51" s="180"/>
      <c r="J51" s="21"/>
      <c r="K51" s="21"/>
      <c r="L51" s="21"/>
      <c r="M51" s="15" t="s">
        <v>2</v>
      </c>
      <c r="N51" s="21"/>
      <c r="O51" s="170"/>
      <c r="P51" s="170"/>
      <c r="Q51" s="170"/>
      <c r="R51" s="170"/>
      <c r="S51" s="98"/>
      <c r="T51" s="180"/>
      <c r="U51" s="180"/>
      <c r="V51" s="180"/>
      <c r="W51" s="180"/>
    </row>
    <row r="52" spans="4:83" s="2" customFormat="1" ht="11.25">
      <c r="D52" s="31" t="s">
        <v>7</v>
      </c>
      <c r="E52" s="33"/>
      <c r="F52" s="173" t="s">
        <v>8</v>
      </c>
      <c r="G52" s="173"/>
      <c r="H52" s="173"/>
      <c r="I52" s="173"/>
      <c r="J52" s="21"/>
      <c r="K52" s="21"/>
      <c r="L52" s="21"/>
      <c r="M52" s="21"/>
      <c r="N52" s="20"/>
      <c r="O52" s="173" t="s">
        <v>7</v>
      </c>
      <c r="P52" s="173"/>
      <c r="Q52" s="173"/>
      <c r="R52" s="173"/>
      <c r="S52" s="20"/>
      <c r="T52" s="173" t="s">
        <v>8</v>
      </c>
      <c r="U52" s="173"/>
      <c r="V52" s="173"/>
      <c r="W52" s="173"/>
      <c r="X52" s="4"/>
      <c r="Y52" s="4"/>
      <c r="Z52" s="4"/>
      <c r="AA52" s="4"/>
      <c r="AB52" s="4"/>
      <c r="AC52" s="4"/>
      <c r="AD52" s="4"/>
      <c r="AE52" s="4"/>
      <c r="AF52" s="4"/>
      <c r="AG52" s="4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6:83" s="2" customFormat="1" ht="11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2:83" s="2" customFormat="1" ht="11.25">
      <c r="B54" s="3"/>
      <c r="C54" s="14"/>
      <c r="D54" s="15"/>
      <c r="E54" s="15"/>
      <c r="F54" s="98"/>
      <c r="G54" s="98"/>
      <c r="H54" s="98"/>
      <c r="I54" s="9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"/>
      <c r="Y54" s="4"/>
      <c r="Z54" s="4"/>
      <c r="AA54" s="4"/>
      <c r="AB54" s="4"/>
      <c r="AC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2:83" s="2" customFormat="1" ht="11.25">
      <c r="B55" s="14"/>
      <c r="C55" s="14"/>
      <c r="D55" s="5"/>
      <c r="E55" s="5"/>
      <c r="F55" s="34" t="s">
        <v>30</v>
      </c>
      <c r="G55" s="34"/>
      <c r="H55" s="34"/>
      <c r="I55" s="34"/>
      <c r="J55" s="20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99"/>
      <c r="Y55" s="5"/>
      <c r="Z55" s="5"/>
      <c r="AA55" s="5"/>
      <c r="AB55" s="5"/>
      <c r="AC55" s="5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1:90" s="2" customFormat="1" ht="11.25">
      <c r="K56" s="173" t="s">
        <v>103</v>
      </c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20"/>
      <c r="Y56" s="14"/>
      <c r="Z56" s="14"/>
      <c r="AA56" s="14"/>
      <c r="AB56" s="14"/>
      <c r="AC56" s="14"/>
      <c r="AD56" s="14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6:90" s="2" customFormat="1" ht="11.25">
      <c r="F57" s="2" t="s">
        <v>1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6:90" s="2" customFormat="1" ht="11.25">
      <c r="F58" s="2" t="s">
        <v>31</v>
      </c>
      <c r="I58" s="170"/>
      <c r="J58" s="170"/>
      <c r="K58" s="170"/>
      <c r="L58" s="170"/>
      <c r="M58" s="170"/>
      <c r="N58" s="98"/>
      <c r="O58" s="180"/>
      <c r="P58" s="180"/>
      <c r="Q58" s="180"/>
      <c r="R58" s="21"/>
      <c r="S58" s="170"/>
      <c r="T58" s="170"/>
      <c r="U58" s="170"/>
      <c r="V58" s="170"/>
      <c r="W58" s="170"/>
      <c r="X58" s="98"/>
      <c r="Y58" s="14"/>
      <c r="Z58" s="14"/>
      <c r="AA58" s="14"/>
      <c r="AB58" s="14"/>
      <c r="AC58" s="14"/>
      <c r="AD58" s="14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9:90" s="2" customFormat="1" ht="11.25">
      <c r="I59" s="173" t="s">
        <v>29</v>
      </c>
      <c r="J59" s="173"/>
      <c r="K59" s="173"/>
      <c r="L59" s="173"/>
      <c r="M59" s="173"/>
      <c r="N59" s="20"/>
      <c r="O59" s="173" t="s">
        <v>7</v>
      </c>
      <c r="P59" s="173"/>
      <c r="Q59" s="173"/>
      <c r="R59" s="20"/>
      <c r="S59" s="173" t="s">
        <v>8</v>
      </c>
      <c r="T59" s="173"/>
      <c r="U59" s="173"/>
      <c r="V59" s="173"/>
      <c r="W59" s="173"/>
      <c r="X59" s="20"/>
      <c r="Y59" s="14"/>
      <c r="Z59" s="14"/>
      <c r="AA59" s="14"/>
      <c r="AB59" s="14"/>
      <c r="AC59" s="14"/>
      <c r="AD59" s="14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9:90" s="2" customFormat="1" ht="11.25"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2:29" s="11" customFormat="1" ht="11.25">
      <c r="B61" s="11" t="s">
        <v>28</v>
      </c>
      <c r="D61" s="123"/>
      <c r="E61" s="123"/>
      <c r="F61" s="123"/>
      <c r="G61" s="123"/>
      <c r="H61" s="35"/>
      <c r="I61" s="171"/>
      <c r="J61" s="171"/>
      <c r="K61" s="171"/>
      <c r="L61" s="100"/>
      <c r="M61" s="123"/>
      <c r="N61" s="123"/>
      <c r="O61" s="123"/>
      <c r="P61" s="123"/>
      <c r="Q61" s="123"/>
      <c r="R61" s="123"/>
      <c r="S61" s="35"/>
      <c r="T61" s="171"/>
      <c r="U61" s="171"/>
      <c r="V61" s="171"/>
      <c r="W61" s="171"/>
      <c r="X61" s="12"/>
      <c r="Y61" s="12"/>
      <c r="Z61" s="12"/>
      <c r="AA61" s="12"/>
      <c r="AB61" s="12"/>
      <c r="AC61" s="12"/>
    </row>
    <row r="62" spans="4:23" ht="12.75">
      <c r="D62" s="173" t="s">
        <v>29</v>
      </c>
      <c r="E62" s="173"/>
      <c r="F62" s="173"/>
      <c r="G62" s="173"/>
      <c r="H62" s="20"/>
      <c r="I62" s="173" t="s">
        <v>7</v>
      </c>
      <c r="J62" s="173"/>
      <c r="K62" s="173"/>
      <c r="L62" s="20"/>
      <c r="M62" s="173" t="s">
        <v>8</v>
      </c>
      <c r="N62" s="173"/>
      <c r="O62" s="173"/>
      <c r="P62" s="173"/>
      <c r="Q62" s="173"/>
      <c r="R62" s="173"/>
      <c r="S62" s="101"/>
      <c r="T62" s="172" t="s">
        <v>104</v>
      </c>
      <c r="U62" s="172"/>
      <c r="V62" s="172"/>
      <c r="W62" s="172"/>
    </row>
    <row r="63" s="11" customFormat="1" ht="11.25"/>
    <row r="64" s="11" customFormat="1" ht="11.25">
      <c r="B64" s="11" t="s">
        <v>32</v>
      </c>
    </row>
  </sheetData>
  <sheetProtection/>
  <mergeCells count="212">
    <mergeCell ref="C46:H46"/>
    <mergeCell ref="J46:K46"/>
    <mergeCell ref="L46:N46"/>
    <mergeCell ref="P46:R46"/>
    <mergeCell ref="S46:U46"/>
    <mergeCell ref="C44:H44"/>
    <mergeCell ref="J44:K44"/>
    <mergeCell ref="L44:N44"/>
    <mergeCell ref="P44:R44"/>
    <mergeCell ref="S44:U44"/>
    <mergeCell ref="C45:H45"/>
    <mergeCell ref="J45:K45"/>
    <mergeCell ref="L45:N45"/>
    <mergeCell ref="P45:R45"/>
    <mergeCell ref="S45:U45"/>
    <mergeCell ref="C40:H40"/>
    <mergeCell ref="J40:K40"/>
    <mergeCell ref="L40:N40"/>
    <mergeCell ref="P40:R40"/>
    <mergeCell ref="S40:U40"/>
    <mergeCell ref="C43:H43"/>
    <mergeCell ref="J43:K43"/>
    <mergeCell ref="L43:N43"/>
    <mergeCell ref="P43:R43"/>
    <mergeCell ref="S43:U43"/>
    <mergeCell ref="C38:H38"/>
    <mergeCell ref="J38:K38"/>
    <mergeCell ref="L38:N38"/>
    <mergeCell ref="P38:R38"/>
    <mergeCell ref="S38:U38"/>
    <mergeCell ref="C39:H39"/>
    <mergeCell ref="J39:K39"/>
    <mergeCell ref="L39:N39"/>
    <mergeCell ref="P39:R39"/>
    <mergeCell ref="S39:U39"/>
    <mergeCell ref="C36:H36"/>
    <mergeCell ref="J36:K36"/>
    <mergeCell ref="L36:N36"/>
    <mergeCell ref="P36:R36"/>
    <mergeCell ref="S36:U36"/>
    <mergeCell ref="C37:H37"/>
    <mergeCell ref="J37:K37"/>
    <mergeCell ref="L37:N37"/>
    <mergeCell ref="P37:R37"/>
    <mergeCell ref="S37:U37"/>
    <mergeCell ref="C34:H34"/>
    <mergeCell ref="J34:K34"/>
    <mergeCell ref="L34:N34"/>
    <mergeCell ref="P34:R34"/>
    <mergeCell ref="S34:U34"/>
    <mergeCell ref="C35:H35"/>
    <mergeCell ref="J35:K35"/>
    <mergeCell ref="L35:N35"/>
    <mergeCell ref="P35:R35"/>
    <mergeCell ref="S35:U35"/>
    <mergeCell ref="C32:H32"/>
    <mergeCell ref="J32:K32"/>
    <mergeCell ref="L32:N32"/>
    <mergeCell ref="P32:R32"/>
    <mergeCell ref="S32:U32"/>
    <mergeCell ref="C33:H33"/>
    <mergeCell ref="J33:K33"/>
    <mergeCell ref="L33:N33"/>
    <mergeCell ref="P33:R33"/>
    <mergeCell ref="S33:U33"/>
    <mergeCell ref="C30:H30"/>
    <mergeCell ref="J30:K30"/>
    <mergeCell ref="L30:N30"/>
    <mergeCell ref="P30:R30"/>
    <mergeCell ref="S30:U30"/>
    <mergeCell ref="C31:H31"/>
    <mergeCell ref="J31:K31"/>
    <mergeCell ref="L31:N31"/>
    <mergeCell ref="P31:R31"/>
    <mergeCell ref="S31:U31"/>
    <mergeCell ref="C28:H28"/>
    <mergeCell ref="J28:K28"/>
    <mergeCell ref="L28:N28"/>
    <mergeCell ref="P28:R28"/>
    <mergeCell ref="S28:U28"/>
    <mergeCell ref="C29:H29"/>
    <mergeCell ref="J29:K29"/>
    <mergeCell ref="L29:N29"/>
    <mergeCell ref="P29:R29"/>
    <mergeCell ref="S29:U29"/>
    <mergeCell ref="C26:H26"/>
    <mergeCell ref="J26:K26"/>
    <mergeCell ref="L26:N26"/>
    <mergeCell ref="P26:R26"/>
    <mergeCell ref="S26:U26"/>
    <mergeCell ref="C27:H27"/>
    <mergeCell ref="J27:K27"/>
    <mergeCell ref="L27:N27"/>
    <mergeCell ref="P27:R27"/>
    <mergeCell ref="S27:U27"/>
    <mergeCell ref="C24:H24"/>
    <mergeCell ref="J24:K24"/>
    <mergeCell ref="L24:N24"/>
    <mergeCell ref="P24:R24"/>
    <mergeCell ref="S24:U24"/>
    <mergeCell ref="C25:H25"/>
    <mergeCell ref="J25:K25"/>
    <mergeCell ref="L25:N25"/>
    <mergeCell ref="P25:R25"/>
    <mergeCell ref="S25:U25"/>
    <mergeCell ref="C22:H22"/>
    <mergeCell ref="J22:K22"/>
    <mergeCell ref="L22:N22"/>
    <mergeCell ref="P22:R22"/>
    <mergeCell ref="S22:U22"/>
    <mergeCell ref="C23:H23"/>
    <mergeCell ref="J23:K23"/>
    <mergeCell ref="L23:N23"/>
    <mergeCell ref="P23:R23"/>
    <mergeCell ref="S23:U23"/>
    <mergeCell ref="C18:H18"/>
    <mergeCell ref="J18:K18"/>
    <mergeCell ref="L18:N18"/>
    <mergeCell ref="P18:R18"/>
    <mergeCell ref="S18:U18"/>
    <mergeCell ref="C21:H21"/>
    <mergeCell ref="J21:K21"/>
    <mergeCell ref="L21:N21"/>
    <mergeCell ref="P21:R21"/>
    <mergeCell ref="S21:U21"/>
    <mergeCell ref="C16:H16"/>
    <mergeCell ref="J16:K16"/>
    <mergeCell ref="L16:N16"/>
    <mergeCell ref="P16:R16"/>
    <mergeCell ref="S16:U16"/>
    <mergeCell ref="C17:H17"/>
    <mergeCell ref="J17:K17"/>
    <mergeCell ref="L17:N17"/>
    <mergeCell ref="P17:R17"/>
    <mergeCell ref="S17:U17"/>
    <mergeCell ref="C14:H14"/>
    <mergeCell ref="J14:K14"/>
    <mergeCell ref="L14:N14"/>
    <mergeCell ref="P14:R14"/>
    <mergeCell ref="S14:U14"/>
    <mergeCell ref="C15:H15"/>
    <mergeCell ref="J15:K15"/>
    <mergeCell ref="L15:N15"/>
    <mergeCell ref="P15:R15"/>
    <mergeCell ref="S15:U15"/>
    <mergeCell ref="C12:H12"/>
    <mergeCell ref="J12:K12"/>
    <mergeCell ref="L12:N12"/>
    <mergeCell ref="P12:R12"/>
    <mergeCell ref="S12:U12"/>
    <mergeCell ref="C13:H13"/>
    <mergeCell ref="J13:K13"/>
    <mergeCell ref="L13:N13"/>
    <mergeCell ref="P13:R13"/>
    <mergeCell ref="S13:U13"/>
    <mergeCell ref="C10:H10"/>
    <mergeCell ref="J10:K10"/>
    <mergeCell ref="L10:N10"/>
    <mergeCell ref="P10:R10"/>
    <mergeCell ref="S10:U10"/>
    <mergeCell ref="C11:H11"/>
    <mergeCell ref="J11:K11"/>
    <mergeCell ref="L11:N11"/>
    <mergeCell ref="P11:R11"/>
    <mergeCell ref="S11:U11"/>
    <mergeCell ref="C8:H8"/>
    <mergeCell ref="J8:K8"/>
    <mergeCell ref="L8:N8"/>
    <mergeCell ref="P8:R8"/>
    <mergeCell ref="S8:U8"/>
    <mergeCell ref="S9:U9"/>
    <mergeCell ref="S6:U6"/>
    <mergeCell ref="C7:H7"/>
    <mergeCell ref="J7:K7"/>
    <mergeCell ref="L7:N7"/>
    <mergeCell ref="P7:R7"/>
    <mergeCell ref="B3:X3"/>
    <mergeCell ref="F51:I51"/>
    <mergeCell ref="F52:I52"/>
    <mergeCell ref="B5:B6"/>
    <mergeCell ref="I5:I6"/>
    <mergeCell ref="T52:W52"/>
    <mergeCell ref="C9:H9"/>
    <mergeCell ref="J9:K9"/>
    <mergeCell ref="L9:N9"/>
    <mergeCell ref="P9:R9"/>
    <mergeCell ref="S5:X5"/>
    <mergeCell ref="L6:N6"/>
    <mergeCell ref="J6:K6"/>
    <mergeCell ref="J5:R5"/>
    <mergeCell ref="M61:R61"/>
    <mergeCell ref="T51:W51"/>
    <mergeCell ref="O59:Q59"/>
    <mergeCell ref="S59:W59"/>
    <mergeCell ref="S7:U7"/>
    <mergeCell ref="P6:R6"/>
    <mergeCell ref="D62:G62"/>
    <mergeCell ref="O52:R52"/>
    <mergeCell ref="K55:W55"/>
    <mergeCell ref="K56:W56"/>
    <mergeCell ref="I59:M59"/>
    <mergeCell ref="I61:K61"/>
    <mergeCell ref="I58:M58"/>
    <mergeCell ref="S58:W58"/>
    <mergeCell ref="T61:W61"/>
    <mergeCell ref="T62:W62"/>
    <mergeCell ref="M62:R62"/>
    <mergeCell ref="C5:H6"/>
    <mergeCell ref="O51:R51"/>
    <mergeCell ref="O58:Q58"/>
    <mergeCell ref="D61:G61"/>
    <mergeCell ref="I62:K6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19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A1" sqref="A1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45</v>
      </c>
    </row>
    <row r="2" spans="1:9" ht="13.5" thickBot="1">
      <c r="A2" t="s">
        <v>72</v>
      </c>
      <c r="C2" s="204" t="s">
        <v>82</v>
      </c>
      <c r="D2" s="205"/>
      <c r="E2" s="205"/>
      <c r="F2" s="205"/>
      <c r="G2" s="205"/>
      <c r="H2" s="205"/>
      <c r="I2" s="206"/>
    </row>
    <row r="3" spans="1:10" ht="13.5" thickBot="1">
      <c r="A3" t="s">
        <v>46</v>
      </c>
      <c r="C3" s="207" t="s">
        <v>74</v>
      </c>
      <c r="D3" s="208"/>
      <c r="E3" s="209"/>
      <c r="F3" s="61" t="s">
        <v>83</v>
      </c>
      <c r="G3" s="61" t="s">
        <v>75</v>
      </c>
      <c r="H3" s="207" t="s">
        <v>84</v>
      </c>
      <c r="I3" s="209"/>
      <c r="J3" t="b">
        <v>0</v>
      </c>
    </row>
    <row r="4" spans="1:10" ht="12.75">
      <c r="A4" t="s">
        <v>47</v>
      </c>
      <c r="C4" s="210" t="s">
        <v>85</v>
      </c>
      <c r="D4" s="210"/>
      <c r="E4" s="210"/>
      <c r="F4" s="64" t="s">
        <v>35</v>
      </c>
      <c r="G4" s="73">
        <v>5</v>
      </c>
      <c r="H4" s="211" t="s">
        <v>105</v>
      </c>
      <c r="I4" s="211"/>
      <c r="J4" s="83">
        <f>МФДатаПо</f>
        <v>43831</v>
      </c>
    </row>
    <row r="5" spans="1:9" ht="29.25" customHeight="1">
      <c r="A5" t="s">
        <v>48</v>
      </c>
      <c r="C5" s="199" t="s">
        <v>86</v>
      </c>
      <c r="D5" s="199"/>
      <c r="E5" s="199"/>
      <c r="F5" s="62" t="s">
        <v>36</v>
      </c>
      <c r="G5" s="65">
        <v>43831</v>
      </c>
      <c r="H5" s="201" t="s">
        <v>94</v>
      </c>
      <c r="I5" s="201"/>
    </row>
    <row r="6" spans="1:9" ht="126.75" customHeight="1">
      <c r="A6" t="s">
        <v>49</v>
      </c>
      <c r="C6" s="202" t="s">
        <v>102</v>
      </c>
      <c r="D6" s="199"/>
      <c r="E6" s="199"/>
      <c r="F6" s="62" t="s">
        <v>37</v>
      </c>
      <c r="G6" s="66" t="s">
        <v>124</v>
      </c>
      <c r="H6" s="201" t="s">
        <v>106</v>
      </c>
      <c r="I6" s="203"/>
    </row>
    <row r="7" spans="1:9" ht="12.75">
      <c r="A7" t="s">
        <v>50</v>
      </c>
      <c r="C7" s="199" t="s">
        <v>87</v>
      </c>
      <c r="D7" s="199"/>
      <c r="E7" s="199"/>
      <c r="F7" s="62" t="s">
        <v>38</v>
      </c>
      <c r="G7" s="67">
        <f>Руководитель</f>
        <v>0</v>
      </c>
      <c r="H7" s="200"/>
      <c r="I7" s="200"/>
    </row>
    <row r="8" spans="1:9" ht="48.75" customHeight="1">
      <c r="A8" t="s">
        <v>51</v>
      </c>
      <c r="C8" s="199" t="s">
        <v>88</v>
      </c>
      <c r="D8" s="199"/>
      <c r="E8" s="199"/>
      <c r="F8" s="62" t="s">
        <v>39</v>
      </c>
      <c r="G8" s="67">
        <f>Справка!R51</f>
        <v>0</v>
      </c>
      <c r="H8" s="200"/>
      <c r="I8" s="200"/>
    </row>
    <row r="9" spans="1:9" ht="33" customHeight="1">
      <c r="A9" t="s">
        <v>52</v>
      </c>
      <c r="C9" s="199" t="s">
        <v>30</v>
      </c>
      <c r="D9" s="199"/>
      <c r="E9" s="199"/>
      <c r="F9" s="62" t="s">
        <v>40</v>
      </c>
      <c r="G9" s="67">
        <f>Справка!P55</f>
        <v>0</v>
      </c>
      <c r="H9" s="200"/>
      <c r="I9" s="200"/>
    </row>
    <row r="10" spans="1:9" ht="34.5" customHeight="1">
      <c r="A10" t="s">
        <v>53</v>
      </c>
      <c r="C10" s="199" t="s">
        <v>89</v>
      </c>
      <c r="D10" s="199"/>
      <c r="E10" s="199"/>
      <c r="F10" s="62" t="s">
        <v>41</v>
      </c>
      <c r="G10" s="67">
        <f>Справка!U58</f>
        <v>0</v>
      </c>
      <c r="H10" s="200"/>
      <c r="I10" s="200"/>
    </row>
    <row r="11" spans="1:9" ht="12.75">
      <c r="A11" t="s">
        <v>54</v>
      </c>
      <c r="C11" s="199" t="s">
        <v>90</v>
      </c>
      <c r="D11" s="199"/>
      <c r="E11" s="199"/>
      <c r="F11" s="62" t="s">
        <v>42</v>
      </c>
      <c r="G11" s="67">
        <f>Справка!M58</f>
        <v>0</v>
      </c>
      <c r="H11" s="200"/>
      <c r="I11" s="200"/>
    </row>
    <row r="12" spans="1:9" ht="12.75">
      <c r="A12" t="s">
        <v>70</v>
      </c>
      <c r="C12" s="199" t="s">
        <v>91</v>
      </c>
      <c r="D12" s="199"/>
      <c r="E12" s="199"/>
      <c r="F12" s="62" t="s">
        <v>43</v>
      </c>
      <c r="G12" s="67">
        <f>Справка!H61</f>
        <v>0</v>
      </c>
      <c r="H12" s="200"/>
      <c r="I12" s="200"/>
    </row>
    <row r="13" spans="1:9" ht="12.75">
      <c r="A13" t="s">
        <v>55</v>
      </c>
      <c r="C13" s="199" t="s">
        <v>92</v>
      </c>
      <c r="D13" s="199"/>
      <c r="E13" s="199"/>
      <c r="F13" s="62" t="s">
        <v>42</v>
      </c>
      <c r="G13" s="67">
        <f>Справка!D61</f>
        <v>0</v>
      </c>
      <c r="H13" s="200"/>
      <c r="I13" s="200"/>
    </row>
    <row r="14" spans="1:13" ht="12.75">
      <c r="A14" t="s">
        <v>119</v>
      </c>
      <c r="C14" s="199" t="s">
        <v>93</v>
      </c>
      <c r="D14" s="199"/>
      <c r="E14" s="199"/>
      <c r="F14" s="62" t="s">
        <v>44</v>
      </c>
      <c r="G14" s="66"/>
      <c r="H14" s="200"/>
      <c r="I14" s="200"/>
      <c r="J14" s="1"/>
      <c r="K14" s="1"/>
      <c r="L14" s="1"/>
      <c r="M14" s="1"/>
    </row>
    <row r="15" spans="1:13" ht="13.5" thickBot="1">
      <c r="A15" t="s">
        <v>56</v>
      </c>
      <c r="I15" s="215"/>
      <c r="J15" s="215"/>
      <c r="K15" s="215"/>
      <c r="L15" s="215"/>
      <c r="M15" s="215"/>
    </row>
    <row r="16" spans="1:13" ht="12.75">
      <c r="A16" t="s">
        <v>51</v>
      </c>
      <c r="C16" s="212" t="s">
        <v>76</v>
      </c>
      <c r="D16" s="213"/>
      <c r="E16" s="213"/>
      <c r="F16" s="213"/>
      <c r="G16" s="213"/>
      <c r="H16" s="214"/>
      <c r="I16" s="41"/>
      <c r="J16" s="1"/>
      <c r="K16" s="1"/>
      <c r="L16" s="1"/>
      <c r="M16" s="1"/>
    </row>
    <row r="17" spans="1:13" ht="15">
      <c r="A17" t="s">
        <v>52</v>
      </c>
      <c r="C17" s="68" t="s">
        <v>95</v>
      </c>
      <c r="D17" s="74"/>
      <c r="E17" s="81" t="s">
        <v>34</v>
      </c>
      <c r="F17" s="78"/>
      <c r="G17" s="79"/>
      <c r="H17" s="75"/>
      <c r="I17" s="42"/>
      <c r="J17" s="42"/>
      <c r="K17" s="42"/>
      <c r="L17" s="42"/>
      <c r="M17" s="42"/>
    </row>
    <row r="18" spans="1:13" ht="17.25" customHeight="1">
      <c r="A18" t="s">
        <v>57</v>
      </c>
      <c r="C18" s="69"/>
      <c r="D18" s="74"/>
      <c r="E18" s="74"/>
      <c r="F18" s="74"/>
      <c r="G18" s="74"/>
      <c r="H18" s="75"/>
      <c r="I18" s="42"/>
      <c r="J18" s="42"/>
      <c r="K18" s="42"/>
      <c r="L18" s="42"/>
      <c r="M18" s="44"/>
    </row>
    <row r="19" spans="1:13" ht="14.25">
      <c r="A19" t="s">
        <v>54</v>
      </c>
      <c r="C19" s="69"/>
      <c r="D19" s="74"/>
      <c r="E19" s="74"/>
      <c r="F19" s="74"/>
      <c r="G19" s="74"/>
      <c r="H19" s="75"/>
      <c r="I19" s="43"/>
      <c r="J19" s="43"/>
      <c r="K19" s="43"/>
      <c r="L19" s="43"/>
      <c r="M19" s="44"/>
    </row>
    <row r="20" spans="1:13" ht="13.5" customHeight="1">
      <c r="A20" t="s">
        <v>55</v>
      </c>
      <c r="C20" s="69" t="s">
        <v>96</v>
      </c>
      <c r="D20" s="74"/>
      <c r="E20" s="74"/>
      <c r="F20" s="74"/>
      <c r="G20" s="82" t="s">
        <v>100</v>
      </c>
      <c r="H20" s="75"/>
      <c r="I20" s="43"/>
      <c r="J20" s="43"/>
      <c r="K20" s="43"/>
      <c r="L20" s="43"/>
      <c r="M20" s="44"/>
    </row>
    <row r="21" spans="1:13" ht="5.25" customHeight="1">
      <c r="A21" t="s">
        <v>120</v>
      </c>
      <c r="C21" s="70"/>
      <c r="D21" s="74"/>
      <c r="E21" s="74"/>
      <c r="F21" s="74"/>
      <c r="G21" s="74"/>
      <c r="H21" s="75"/>
      <c r="I21" s="43"/>
      <c r="J21" s="43"/>
      <c r="K21" s="43"/>
      <c r="L21" s="43"/>
      <c r="M21" s="63"/>
    </row>
    <row r="22" spans="1:13" ht="14.25">
      <c r="A22" t="s">
        <v>56</v>
      </c>
      <c r="C22" s="69" t="s">
        <v>97</v>
      </c>
      <c r="D22" s="74"/>
      <c r="E22" s="74"/>
      <c r="F22" s="74"/>
      <c r="G22" s="82" t="s">
        <v>100</v>
      </c>
      <c r="H22" s="75"/>
      <c r="I22" s="43"/>
      <c r="J22" s="43"/>
      <c r="K22" s="43"/>
      <c r="L22" s="43"/>
      <c r="M22" s="63"/>
    </row>
    <row r="23" spans="1:8" ht="5.25" customHeight="1">
      <c r="A23" t="s">
        <v>51</v>
      </c>
      <c r="C23" s="70"/>
      <c r="D23" s="74"/>
      <c r="E23" s="74"/>
      <c r="F23" s="74"/>
      <c r="G23" s="74"/>
      <c r="H23" s="75"/>
    </row>
    <row r="24" spans="1:8" ht="12.75">
      <c r="A24" t="s">
        <v>52</v>
      </c>
      <c r="C24" s="69" t="s">
        <v>98</v>
      </c>
      <c r="D24" s="74"/>
      <c r="E24" s="84">
        <f>IF(check_arch,CONCATENATE(МФИСТ,"_",TEXT(arch_date,"ДДММГГ"),"_","330","_",IF(МФПРД=5,"Y",IF(МФПРД=4,"Q","Ошибка")),"_","G","_",AcrhVerFile,".ZIP"),"")</f>
      </c>
      <c r="F24" s="80"/>
      <c r="G24" s="79"/>
      <c r="H24" s="75"/>
    </row>
    <row r="25" spans="1:8" ht="5.25" customHeight="1">
      <c r="A25" t="s">
        <v>58</v>
      </c>
      <c r="C25" s="71"/>
      <c r="D25" s="74"/>
      <c r="E25" s="74"/>
      <c r="F25" s="74"/>
      <c r="G25" s="74"/>
      <c r="H25" s="75"/>
    </row>
    <row r="26" spans="1:8" ht="12.75">
      <c r="A26" t="s">
        <v>54</v>
      </c>
      <c r="C26" s="69" t="s">
        <v>99</v>
      </c>
      <c r="D26" s="74"/>
      <c r="E26" s="84" t="str">
        <f>CONCATENATE(330,IF(МФПРД=5,"Y",IF(МФПРД=4,"Q","M")),TextVerFile,".TXT")</f>
        <v>330Y01.TXT</v>
      </c>
      <c r="F26" s="78"/>
      <c r="G26" s="79"/>
      <c r="H26" s="75"/>
    </row>
    <row r="27" spans="1:8" ht="12.75">
      <c r="A27" t="s">
        <v>71</v>
      </c>
      <c r="C27" s="71"/>
      <c r="D27" s="74"/>
      <c r="E27" s="74"/>
      <c r="F27" s="74"/>
      <c r="G27" s="74"/>
      <c r="H27" s="75"/>
    </row>
    <row r="28" spans="1:8" ht="13.5" thickBot="1">
      <c r="A28" t="s">
        <v>55</v>
      </c>
      <c r="C28" s="72"/>
      <c r="D28" s="76"/>
      <c r="E28" s="76"/>
      <c r="F28" s="76"/>
      <c r="G28" s="76"/>
      <c r="H28" s="77"/>
    </row>
    <row r="29" ht="12.75">
      <c r="A29" t="s">
        <v>101</v>
      </c>
    </row>
    <row r="30" ht="12.75">
      <c r="A30" t="s">
        <v>56</v>
      </c>
    </row>
    <row r="31" ht="12.75">
      <c r="A31" t="s">
        <v>51</v>
      </c>
    </row>
    <row r="32" ht="12.75">
      <c r="A32" t="s">
        <v>59</v>
      </c>
    </row>
    <row r="33" ht="12.75">
      <c r="A33" t="s">
        <v>46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51</v>
      </c>
    </row>
    <row r="43" ht="12.75">
      <c r="A43" t="s">
        <v>68</v>
      </c>
    </row>
    <row r="44" ht="12.75">
      <c r="A44" t="s">
        <v>73</v>
      </c>
    </row>
    <row r="45" ht="12.75">
      <c r="A45" t="s">
        <v>51</v>
      </c>
    </row>
    <row r="46" ht="12.75">
      <c r="A46" t="s">
        <v>69</v>
      </c>
    </row>
  </sheetData>
  <sheetProtection/>
  <mergeCells count="27">
    <mergeCell ref="H12:I12"/>
    <mergeCell ref="C16:H16"/>
    <mergeCell ref="C14:E14"/>
    <mergeCell ref="C13:E13"/>
    <mergeCell ref="I15:M15"/>
    <mergeCell ref="H13:I13"/>
    <mergeCell ref="H14:I14"/>
    <mergeCell ref="C12:E12"/>
    <mergeCell ref="C10:E10"/>
    <mergeCell ref="H10:I10"/>
    <mergeCell ref="C9:E9"/>
    <mergeCell ref="H6:I6"/>
    <mergeCell ref="C2:I2"/>
    <mergeCell ref="C3:E3"/>
    <mergeCell ref="H3:I3"/>
    <mergeCell ref="C4:E4"/>
    <mergeCell ref="H4:I4"/>
    <mergeCell ref="C11:E11"/>
    <mergeCell ref="H7:I7"/>
    <mergeCell ref="C8:E8"/>
    <mergeCell ref="C5:E5"/>
    <mergeCell ref="H5:I5"/>
    <mergeCell ref="C6:E6"/>
    <mergeCell ref="C7:E7"/>
    <mergeCell ref="H8:I8"/>
    <mergeCell ref="H9:I9"/>
    <mergeCell ref="H11:I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</dc:description>
  <cp:lastModifiedBy>Пользователь Windows</cp:lastModifiedBy>
  <cp:lastPrinted>2016-01-15T11:06:54Z</cp:lastPrinted>
  <dcterms:created xsi:type="dcterms:W3CDTF">2006-10-24T10:42:01Z</dcterms:created>
  <dcterms:modified xsi:type="dcterms:W3CDTF">2020-01-27T13:19:36Z</dcterms:modified>
  <cp:category/>
  <cp:version/>
  <cp:contentType/>
  <cp:contentStatus/>
</cp:coreProperties>
</file>